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820" yWindow="65521" windowWidth="11655" windowHeight="8145" tabRatio="203" firstSheet="1" activeTab="1"/>
  </bookViews>
  <sheets>
    <sheet name="Tabelle1" sheetId="1" r:id="rId1"/>
    <sheet name="Segmente" sheetId="2" r:id="rId2"/>
  </sheets>
  <definedNames>
    <definedName name="_xlnm.Print_Titles" localSheetId="1">'Segmente'!$1:$9</definedName>
  </definedNames>
  <calcPr fullCalcOnLoad="1"/>
</workbook>
</file>

<file path=xl/sharedStrings.xml><?xml version="1.0" encoding="utf-8"?>
<sst xmlns="http://schemas.openxmlformats.org/spreadsheetml/2006/main" count="654" uniqueCount="78">
  <si>
    <t>Saarland</t>
  </si>
  <si>
    <t>Modell</t>
  </si>
  <si>
    <t>Barpreis</t>
  </si>
  <si>
    <t>Hamburg</t>
  </si>
  <si>
    <t>Berlin</t>
  </si>
  <si>
    <t>Hannover</t>
  </si>
  <si>
    <t>Bremen</t>
  </si>
  <si>
    <t>Köln</t>
  </si>
  <si>
    <t>Frankfurt</t>
  </si>
  <si>
    <t>Stuttgart</t>
  </si>
  <si>
    <t>München</t>
  </si>
  <si>
    <t>Leipzig</t>
  </si>
  <si>
    <t>Dresden</t>
  </si>
  <si>
    <t>Rate</t>
  </si>
  <si>
    <t>M.</t>
  </si>
  <si>
    <t>Anz.</t>
  </si>
  <si>
    <t>km</t>
  </si>
  <si>
    <t>Ballungsräume</t>
  </si>
  <si>
    <t>Basis-UPE</t>
  </si>
  <si>
    <t>Citroen</t>
  </si>
  <si>
    <t>Osnabrück</t>
  </si>
  <si>
    <t>%</t>
  </si>
  <si>
    <t>Rh.-Neckar</t>
  </si>
  <si>
    <t>Sondermodell</t>
  </si>
  <si>
    <t>Audio</t>
  </si>
  <si>
    <t>AC</t>
  </si>
  <si>
    <t>TZ</t>
  </si>
  <si>
    <t>sonstiges</t>
  </si>
  <si>
    <t>Alu</t>
  </si>
  <si>
    <t/>
  </si>
  <si>
    <t>Restwert</t>
  </si>
  <si>
    <t>Barzahlungsalternativen</t>
  </si>
  <si>
    <t>Art</t>
  </si>
  <si>
    <t>Navi</t>
  </si>
  <si>
    <t>Leder</t>
  </si>
  <si>
    <t>Zusatz-Leistung</t>
  </si>
  <si>
    <t>Xenon</t>
  </si>
  <si>
    <t>Schluss-rate</t>
  </si>
  <si>
    <t>Maßnahmen</t>
  </si>
  <si>
    <t>Anzeigen-Nr.</t>
  </si>
  <si>
    <t>Gesamtvorteil</t>
  </si>
  <si>
    <t>Herstellervorteil</t>
  </si>
  <si>
    <t>Leasing/Options-Finanzierung</t>
  </si>
  <si>
    <t>Finanzie-rungspreis</t>
  </si>
  <si>
    <t>Nachlass Handel</t>
  </si>
  <si>
    <t>Mitsubishi</t>
  </si>
  <si>
    <t>C1</t>
  </si>
  <si>
    <t>Fiat</t>
  </si>
  <si>
    <t>Panda</t>
  </si>
  <si>
    <t>Kia</t>
  </si>
  <si>
    <t>Picanto</t>
  </si>
  <si>
    <t>Renault</t>
  </si>
  <si>
    <t>Twingo</t>
  </si>
  <si>
    <t>Seat</t>
  </si>
  <si>
    <t>Peugeot</t>
  </si>
  <si>
    <t>Toyota</t>
  </si>
  <si>
    <t>Aygo</t>
  </si>
  <si>
    <t>VW</t>
  </si>
  <si>
    <t>up!</t>
  </si>
  <si>
    <t>Mii</t>
  </si>
  <si>
    <t>Space Star</t>
  </si>
  <si>
    <t>Händlergemein- schaftswerbung</t>
  </si>
  <si>
    <t>Düsseldorf</t>
  </si>
  <si>
    <t>Ruhrgebiet</t>
  </si>
  <si>
    <t>Gewerblich</t>
  </si>
  <si>
    <t>x</t>
  </si>
  <si>
    <t>S</t>
  </si>
  <si>
    <t>GW</t>
  </si>
  <si>
    <t>L</t>
  </si>
  <si>
    <t>Tageszeitungswerbung: 28./29.08. sowie alle Bild-Ausgaben 1. - 29.8.2020</t>
  </si>
  <si>
    <t>Team Deutschland</t>
  </si>
  <si>
    <t>G, S</t>
  </si>
  <si>
    <t>G</t>
  </si>
  <si>
    <t>Marke</t>
  </si>
  <si>
    <t>E-Bike</t>
  </si>
  <si>
    <t>Intro Edition</t>
  </si>
  <si>
    <t>O</t>
  </si>
  <si>
    <t>Segment 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</si>
</sst>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_ ;[Red]\-0\ "/>
    <numFmt numFmtId="166" formatCode="#,##0.00\ &quot;€&quot;"/>
    <numFmt numFmtId="167" formatCode="#,##0_ ;[Red]\-#,##0\ "/>
  </numFmts>
  <fonts count="50">
    <font>
      <sz val="10"/>
      <name val="Arial"/>
      <family val="0"/>
    </font>
    <font>
      <sz val="11"/>
      <color indexed="8"/>
      <name val="Trebuchet MS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1"/>
      <color indexed="9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u val="single"/>
      <sz val="10"/>
      <color indexed="25"/>
      <name val="Arial"/>
      <family val="2"/>
    </font>
    <font>
      <sz val="11"/>
      <color indexed="62"/>
      <name val="Trebuchet MS"/>
      <family val="2"/>
    </font>
    <font>
      <b/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sz val="11"/>
      <color indexed="60"/>
      <name val="Trebuchet MS"/>
      <family val="2"/>
    </font>
    <font>
      <sz val="11"/>
      <color indexed="20"/>
      <name val="Trebuchet MS"/>
      <family val="2"/>
    </font>
    <font>
      <b/>
      <sz val="18"/>
      <color indexed="25"/>
      <name val="Trebuchet MS"/>
      <family val="2"/>
    </font>
    <font>
      <b/>
      <sz val="15"/>
      <color indexed="25"/>
      <name val="Trebuchet MS"/>
      <family val="2"/>
    </font>
    <font>
      <b/>
      <sz val="13"/>
      <color indexed="25"/>
      <name val="Trebuchet MS"/>
      <family val="2"/>
    </font>
    <font>
      <b/>
      <sz val="11"/>
      <color indexed="25"/>
      <name val="Trebuchet MS"/>
      <family val="2"/>
    </font>
    <font>
      <sz val="11"/>
      <color indexed="52"/>
      <name val="Trebuchet MS"/>
      <family val="2"/>
    </font>
    <font>
      <sz val="11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u val="single"/>
      <sz val="10"/>
      <color theme="11"/>
      <name val="Arial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b/>
      <sz val="18"/>
      <color theme="3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66">
    <xf numFmtId="0" fontId="0" fillId="0" borderId="0" xfId="0" applyAlignment="1">
      <alignment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10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0" fontId="0" fillId="0" borderId="15" xfId="0" applyNumberForma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/>
    </xf>
    <xf numFmtId="10" fontId="46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53" applyFont="1" applyFill="1" applyAlignment="1">
      <alignment horizontal="left" vertical="center"/>
      <protection/>
    </xf>
    <xf numFmtId="9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9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9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3" fillId="0" borderId="0" xfId="48" applyNumberForma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horizontal="center"/>
    </xf>
    <xf numFmtId="9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9" fontId="0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3" fillId="0" borderId="10" xfId="48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 vertical="top"/>
    </xf>
    <xf numFmtId="9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10" fontId="0" fillId="0" borderId="13" xfId="0" applyNumberFormat="1" applyFont="1" applyBorder="1" applyAlignment="1">
      <alignment horizontal="center" vertical="top"/>
    </xf>
    <xf numFmtId="9" fontId="0" fillId="0" borderId="14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53" applyNumberFormat="1" applyFont="1" applyFill="1" applyBorder="1" applyAlignment="1">
      <alignment horizontal="left" vertical="top"/>
      <protection/>
    </xf>
    <xf numFmtId="0" fontId="0" fillId="0" borderId="13" xfId="53" applyFont="1" applyFill="1" applyBorder="1" applyAlignment="1">
      <alignment horizontal="left" vertical="top"/>
      <protection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3" fontId="5" fillId="0" borderId="10" xfId="0" applyNumberFormat="1" applyFont="1" applyFill="1" applyBorder="1" applyAlignment="1">
      <alignment horizontal="center" vertical="top"/>
    </xf>
    <xf numFmtId="9" fontId="5" fillId="0" borderId="10" xfId="0" applyNumberFormat="1" applyFont="1" applyFill="1" applyBorder="1" applyAlignment="1">
      <alignment horizontal="center" vertical="top"/>
    </xf>
    <xf numFmtId="10" fontId="5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21" xfId="0" applyFont="1" applyFill="1" applyBorder="1" applyAlignment="1">
      <alignment horizontal="center" textRotation="90"/>
    </xf>
    <xf numFmtId="0" fontId="2" fillId="0" borderId="22" xfId="0" applyFont="1" applyFill="1" applyBorder="1" applyAlignment="1">
      <alignment horizontal="center" textRotation="90"/>
    </xf>
    <xf numFmtId="0" fontId="2" fillId="0" borderId="15" xfId="0" applyFont="1" applyFill="1" applyBorder="1" applyAlignment="1">
      <alignment horizontal="center" textRotation="90"/>
    </xf>
    <xf numFmtId="0" fontId="2" fillId="0" borderId="21" xfId="0" applyFont="1" applyFill="1" applyBorder="1" applyAlignment="1">
      <alignment horizontal="center" textRotation="90" wrapText="1"/>
    </xf>
    <xf numFmtId="0" fontId="2" fillId="0" borderId="22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/>
    </xf>
    <xf numFmtId="0" fontId="2" fillId="0" borderId="16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 textRotation="90"/>
    </xf>
    <xf numFmtId="3" fontId="2" fillId="0" borderId="21" xfId="0" applyNumberFormat="1" applyFont="1" applyFill="1" applyBorder="1" applyAlignment="1">
      <alignment horizontal="center" textRotation="90" wrapText="1"/>
    </xf>
    <xf numFmtId="3" fontId="2" fillId="0" borderId="22" xfId="0" applyNumberFormat="1" applyFont="1" applyFill="1" applyBorder="1" applyAlignment="1">
      <alignment horizontal="center" textRotation="90" wrapText="1"/>
    </xf>
    <xf numFmtId="3" fontId="2" fillId="0" borderId="15" xfId="0" applyNumberFormat="1" applyFont="1" applyFill="1" applyBorder="1" applyAlignment="1">
      <alignment horizontal="center" textRotation="90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textRotation="90"/>
    </xf>
    <xf numFmtId="3" fontId="2" fillId="0" borderId="22" xfId="0" applyNumberFormat="1" applyFont="1" applyFill="1" applyBorder="1" applyAlignment="1">
      <alignment horizontal="center" textRotation="90"/>
    </xf>
    <xf numFmtId="3" fontId="2" fillId="0" borderId="15" xfId="0" applyNumberFormat="1" applyFont="1" applyFill="1" applyBorder="1" applyAlignment="1">
      <alignment horizontal="center" textRotation="90"/>
    </xf>
    <xf numFmtId="9" fontId="2" fillId="0" borderId="21" xfId="0" applyNumberFormat="1" applyFont="1" applyFill="1" applyBorder="1" applyAlignment="1">
      <alignment horizontal="center" textRotation="90" wrapText="1"/>
    </xf>
    <xf numFmtId="9" fontId="2" fillId="0" borderId="22" xfId="0" applyNumberFormat="1" applyFont="1" applyFill="1" applyBorder="1" applyAlignment="1">
      <alignment horizontal="center" textRotation="90" wrapText="1"/>
    </xf>
    <xf numFmtId="9" fontId="2" fillId="0" borderId="15" xfId="0" applyNumberFormat="1" applyFont="1" applyFill="1" applyBorder="1" applyAlignment="1">
      <alignment horizontal="center" textRotation="90" wrapText="1"/>
    </xf>
    <xf numFmtId="0" fontId="2" fillId="0" borderId="18" xfId="0" applyFont="1" applyFill="1" applyBorder="1" applyAlignment="1">
      <alignment horizontal="center" textRotation="90"/>
    </xf>
    <xf numFmtId="0" fontId="2" fillId="0" borderId="20" xfId="0" applyFont="1" applyFill="1" applyBorder="1" applyAlignment="1">
      <alignment horizontal="center" textRotation="90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55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4"/>
  <sheetViews>
    <sheetView tabSelected="1" zoomScalePageLayoutView="0" workbookViewId="0" topLeftCell="C1">
      <pane ySplit="4245" topLeftCell="A1" activePane="bottomLeft" state="split"/>
      <selection pane="topLeft" activeCell="F8" sqref="F8"/>
      <selection pane="bottomLeft" activeCell="F6" sqref="F6"/>
    </sheetView>
  </sheetViews>
  <sheetFormatPr defaultColWidth="11.421875" defaultRowHeight="12.75"/>
  <cols>
    <col min="1" max="2" width="9.00390625" style="37" hidden="1" customWidth="1"/>
    <col min="3" max="3" width="9.00390625" style="37" customWidth="1"/>
    <col min="4" max="4" width="12.7109375" style="51" customWidth="1"/>
    <col min="5" max="5" width="22.28125" style="42" customWidth="1"/>
    <col min="6" max="6" width="23.28125" style="51" customWidth="1"/>
    <col min="7" max="7" width="8.7109375" style="5" customWidth="1"/>
    <col min="8" max="8" width="8.7109375" style="9" customWidth="1"/>
    <col min="9" max="9" width="8.7109375" style="33" customWidth="1"/>
    <col min="10" max="12" width="8.7109375" style="8" customWidth="1"/>
    <col min="13" max="13" width="8.7109375" style="4" customWidth="1"/>
    <col min="14" max="14" width="8.7109375" style="1" customWidth="1"/>
    <col min="15" max="15" width="10.7109375" style="9" customWidth="1"/>
    <col min="16" max="17" width="8.7109375" style="3" customWidth="1"/>
    <col min="18" max="20" width="10.7109375" style="3" customWidth="1"/>
    <col min="21" max="21" width="17.421875" style="75" customWidth="1"/>
    <col min="22" max="22" width="6.7109375" style="3" customWidth="1"/>
    <col min="23" max="23" width="10.7109375" style="98" customWidth="1"/>
    <col min="24" max="26" width="6.7109375" style="98" customWidth="1"/>
    <col min="27" max="29" width="6.7109375" style="3" customWidth="1"/>
    <col min="30" max="30" width="21.7109375" style="48" customWidth="1"/>
    <col min="31" max="31" width="6.7109375" style="48" customWidth="1"/>
    <col min="32" max="32" width="4.8515625" style="56" customWidth="1"/>
    <col min="33" max="37" width="3.7109375" style="56" customWidth="1"/>
    <col min="38" max="46" width="3.7109375" style="57" customWidth="1"/>
    <col min="47" max="16384" width="11.421875" style="50" customWidth="1"/>
  </cols>
  <sheetData>
    <row r="1" spans="1:46" ht="23.25">
      <c r="A1" s="6"/>
      <c r="B1" s="43" t="s">
        <v>69</v>
      </c>
      <c r="C1" s="43" t="s">
        <v>69</v>
      </c>
      <c r="D1" s="45"/>
      <c r="E1" s="45"/>
      <c r="F1" s="45"/>
      <c r="G1" s="37"/>
      <c r="H1" s="37"/>
      <c r="I1" s="45"/>
      <c r="J1" s="45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46"/>
      <c r="W1" s="47"/>
      <c r="X1" s="47"/>
      <c r="Y1" s="47"/>
      <c r="Z1" s="47"/>
      <c r="AA1" s="46"/>
      <c r="AB1" s="46"/>
      <c r="AC1" s="46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</row>
    <row r="2" spans="1:32" ht="12.75">
      <c r="A2" s="38"/>
      <c r="B2" s="38"/>
      <c r="C2" s="38"/>
      <c r="E2" s="52"/>
      <c r="G2" s="5" t="s">
        <v>29</v>
      </c>
      <c r="I2" s="53" t="s">
        <v>29</v>
      </c>
      <c r="J2" s="5" t="s">
        <v>29</v>
      </c>
      <c r="K2" s="5"/>
      <c r="L2" s="5"/>
      <c r="O2" s="3"/>
      <c r="T2" s="3" t="s">
        <v>29</v>
      </c>
      <c r="U2" s="44" t="s">
        <v>29</v>
      </c>
      <c r="W2" s="54"/>
      <c r="X2" s="54"/>
      <c r="Y2" s="54"/>
      <c r="Z2" s="54"/>
      <c r="AF2" s="55"/>
    </row>
    <row r="3" spans="1:46" s="61" customFormat="1" ht="32.25" customHeight="1">
      <c r="A3" s="135" t="s">
        <v>39</v>
      </c>
      <c r="B3" s="138" t="s">
        <v>39</v>
      </c>
      <c r="C3" s="138" t="s">
        <v>39</v>
      </c>
      <c r="D3" s="135" t="s">
        <v>73</v>
      </c>
      <c r="E3" s="135" t="s">
        <v>1</v>
      </c>
      <c r="F3" s="135" t="s">
        <v>23</v>
      </c>
      <c r="G3" s="145" t="s">
        <v>18</v>
      </c>
      <c r="H3" s="158" t="s">
        <v>2</v>
      </c>
      <c r="I3" s="161" t="s">
        <v>44</v>
      </c>
      <c r="J3" s="145" t="s">
        <v>40</v>
      </c>
      <c r="K3" s="145" t="s">
        <v>41</v>
      </c>
      <c r="L3" s="145" t="s">
        <v>64</v>
      </c>
      <c r="M3" s="58" t="s">
        <v>31</v>
      </c>
      <c r="N3" s="59"/>
      <c r="O3" s="59"/>
      <c r="P3" s="59"/>
      <c r="Q3" s="59"/>
      <c r="R3" s="59"/>
      <c r="S3" s="59"/>
      <c r="T3" s="59"/>
      <c r="U3" s="60"/>
      <c r="V3" s="149" t="s">
        <v>38</v>
      </c>
      <c r="W3" s="150"/>
      <c r="X3" s="150"/>
      <c r="Y3" s="150"/>
      <c r="Z3" s="150"/>
      <c r="AA3" s="150"/>
      <c r="AB3" s="150"/>
      <c r="AC3" s="150"/>
      <c r="AD3" s="151"/>
      <c r="AE3" s="152" t="s">
        <v>61</v>
      </c>
      <c r="AF3" s="143" t="s">
        <v>3</v>
      </c>
      <c r="AG3" s="141" t="s">
        <v>6</v>
      </c>
      <c r="AH3" s="141" t="s">
        <v>5</v>
      </c>
      <c r="AI3" s="141" t="s">
        <v>20</v>
      </c>
      <c r="AJ3" s="141" t="s">
        <v>63</v>
      </c>
      <c r="AK3" s="141" t="s">
        <v>62</v>
      </c>
      <c r="AL3" s="141" t="s">
        <v>7</v>
      </c>
      <c r="AM3" s="141" t="s">
        <v>8</v>
      </c>
      <c r="AN3" s="141" t="s">
        <v>0</v>
      </c>
      <c r="AO3" s="141" t="s">
        <v>22</v>
      </c>
      <c r="AP3" s="141" t="s">
        <v>9</v>
      </c>
      <c r="AQ3" s="141" t="s">
        <v>10</v>
      </c>
      <c r="AR3" s="141" t="s">
        <v>4</v>
      </c>
      <c r="AS3" s="141" t="s">
        <v>11</v>
      </c>
      <c r="AT3" s="164" t="s">
        <v>12</v>
      </c>
    </row>
    <row r="4" spans="1:46" ht="25.5">
      <c r="A4" s="136"/>
      <c r="B4" s="139"/>
      <c r="C4" s="139"/>
      <c r="D4" s="136"/>
      <c r="E4" s="136"/>
      <c r="F4" s="136"/>
      <c r="G4" s="146"/>
      <c r="H4" s="159"/>
      <c r="I4" s="162"/>
      <c r="J4" s="146"/>
      <c r="K4" s="146"/>
      <c r="L4" s="146"/>
      <c r="M4" s="62"/>
      <c r="N4" s="34"/>
      <c r="O4" s="34"/>
      <c r="P4" s="34"/>
      <c r="Q4" s="34"/>
      <c r="R4" s="34"/>
      <c r="S4" s="148"/>
      <c r="T4" s="148"/>
      <c r="U4" s="64" t="s">
        <v>42</v>
      </c>
      <c r="V4" s="65"/>
      <c r="W4" s="66"/>
      <c r="X4" s="66"/>
      <c r="Y4" s="66"/>
      <c r="Z4" s="66"/>
      <c r="AA4" s="66"/>
      <c r="AB4" s="66"/>
      <c r="AC4" s="34"/>
      <c r="AD4" s="67"/>
      <c r="AE4" s="153"/>
      <c r="AF4" s="144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65"/>
    </row>
    <row r="5" spans="1:46" ht="57" customHeight="1">
      <c r="A5" s="137"/>
      <c r="B5" s="140"/>
      <c r="C5" s="140"/>
      <c r="D5" s="137"/>
      <c r="E5" s="137"/>
      <c r="F5" s="137"/>
      <c r="G5" s="147"/>
      <c r="H5" s="160"/>
      <c r="I5" s="163"/>
      <c r="J5" s="147"/>
      <c r="K5" s="147"/>
      <c r="L5" s="147"/>
      <c r="M5" s="68" t="s">
        <v>32</v>
      </c>
      <c r="N5" s="26" t="s">
        <v>21</v>
      </c>
      <c r="O5" s="27" t="s">
        <v>15</v>
      </c>
      <c r="P5" s="27" t="s">
        <v>13</v>
      </c>
      <c r="Q5" s="27" t="s">
        <v>14</v>
      </c>
      <c r="R5" s="27" t="s">
        <v>16</v>
      </c>
      <c r="S5" s="64" t="s">
        <v>37</v>
      </c>
      <c r="T5" s="64" t="s">
        <v>43</v>
      </c>
      <c r="U5" s="32" t="s">
        <v>30</v>
      </c>
      <c r="V5" s="69" t="s">
        <v>26</v>
      </c>
      <c r="W5" s="70" t="s">
        <v>35</v>
      </c>
      <c r="X5" s="71" t="s">
        <v>34</v>
      </c>
      <c r="Y5" s="71" t="s">
        <v>33</v>
      </c>
      <c r="Z5" s="71" t="s">
        <v>36</v>
      </c>
      <c r="AA5" s="27" t="s">
        <v>28</v>
      </c>
      <c r="AB5" s="27" t="s">
        <v>25</v>
      </c>
      <c r="AC5" s="27" t="s">
        <v>24</v>
      </c>
      <c r="AD5" s="72" t="s">
        <v>27</v>
      </c>
      <c r="AE5" s="154"/>
      <c r="AF5" s="155" t="s">
        <v>17</v>
      </c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7"/>
    </row>
    <row r="6" spans="1:46" ht="12.75">
      <c r="A6" s="39"/>
      <c r="B6" s="39"/>
      <c r="C6" s="39"/>
      <c r="D6" s="57"/>
      <c r="E6" s="57"/>
      <c r="F6" s="74"/>
      <c r="G6" s="57"/>
      <c r="H6" s="57"/>
      <c r="I6" s="75"/>
      <c r="J6" s="3"/>
      <c r="K6" s="3"/>
      <c r="L6" s="3"/>
      <c r="M6" s="76"/>
      <c r="N6" s="2"/>
      <c r="O6" s="31"/>
      <c r="P6" s="31"/>
      <c r="Q6" s="31"/>
      <c r="R6" s="31"/>
      <c r="S6" s="77"/>
      <c r="T6" s="77"/>
      <c r="U6" s="78"/>
      <c r="V6" s="31"/>
      <c r="W6" s="63"/>
      <c r="X6" s="79"/>
      <c r="Y6" s="79"/>
      <c r="Z6" s="79"/>
      <c r="AA6" s="31"/>
      <c r="AB6" s="31"/>
      <c r="AC6" s="31"/>
      <c r="AD6" s="80"/>
      <c r="AE6" s="80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</row>
    <row r="7" spans="1:46" ht="12.75">
      <c r="A7" s="99"/>
      <c r="B7" s="39"/>
      <c r="C7" s="39"/>
      <c r="D7" s="82"/>
      <c r="E7" s="83"/>
      <c r="F7" s="74"/>
      <c r="I7" s="53"/>
      <c r="J7" s="5"/>
      <c r="K7" s="5"/>
      <c r="L7" s="5"/>
      <c r="O7" s="3"/>
      <c r="T7" s="3">
        <f>IF(S7&lt;&gt;"",O7+P7*(Q7-1)+S7,"")</f>
      </c>
      <c r="U7" s="44">
        <f>IF(M7&lt;&gt;"",IF(P7&gt;0,1-(((Q7*P7)+O7)/#REF!),""),"")</f>
      </c>
      <c r="V7" s="31"/>
      <c r="W7" s="63"/>
      <c r="X7" s="79"/>
      <c r="Y7" s="79"/>
      <c r="Z7" s="79"/>
      <c r="AA7" s="31"/>
      <c r="AB7" s="31"/>
      <c r="AC7" s="31"/>
      <c r="AD7" s="80"/>
      <c r="AE7" s="80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</row>
    <row r="8" spans="1:46" s="94" customFormat="1" ht="23.25">
      <c r="A8" s="100"/>
      <c r="B8" s="85" t="s">
        <v>77</v>
      </c>
      <c r="C8" s="85" t="s">
        <v>77</v>
      </c>
      <c r="D8" s="73"/>
      <c r="E8" s="73"/>
      <c r="F8" s="86"/>
      <c r="G8" s="73"/>
      <c r="H8" s="87"/>
      <c r="I8" s="88"/>
      <c r="J8" s="89"/>
      <c r="K8" s="87"/>
      <c r="L8" s="87"/>
      <c r="M8" s="40"/>
      <c r="N8" s="40"/>
      <c r="O8" s="41"/>
      <c r="P8" s="41"/>
      <c r="Q8" s="41"/>
      <c r="R8" s="41"/>
      <c r="S8" s="90"/>
      <c r="T8" s="90"/>
      <c r="U8" s="41"/>
      <c r="V8" s="41"/>
      <c r="W8" s="90"/>
      <c r="X8" s="91"/>
      <c r="Y8" s="91"/>
      <c r="Z8" s="91"/>
      <c r="AA8" s="41"/>
      <c r="AB8" s="41"/>
      <c r="AC8" s="41"/>
      <c r="AD8" s="92"/>
      <c r="AE8" s="92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</row>
    <row r="9" spans="4:46" ht="12.75">
      <c r="D9" s="95"/>
      <c r="E9" s="51"/>
      <c r="I9" s="96"/>
      <c r="J9" s="97"/>
      <c r="AD9" s="47"/>
      <c r="AE9" s="47"/>
      <c r="AF9" s="57"/>
      <c r="AG9" s="57"/>
      <c r="AH9" s="57"/>
      <c r="AI9" s="57"/>
      <c r="AJ9" s="39"/>
      <c r="AK9" s="57"/>
      <c r="AT9" s="39"/>
    </row>
    <row r="10" spans="1:46" s="133" customFormat="1" ht="12.75">
      <c r="A10" s="101">
        <v>41</v>
      </c>
      <c r="B10" s="102" t="str">
        <f>HYPERLINK("Haendler\"&amp;A10&amp;".jpg",""&amp;A10)</f>
        <v>41</v>
      </c>
      <c r="C10" s="102" t="str">
        <f>HYPERLINK("http://www.diekommunikationsfabrik.de\2020\08_August\Haendler\"&amp;B10&amp;".jpg",""&amp;B10)</f>
        <v>41</v>
      </c>
      <c r="D10" s="104" t="s">
        <v>19</v>
      </c>
      <c r="E10" s="105" t="s">
        <v>46</v>
      </c>
      <c r="F10" s="106"/>
      <c r="G10" s="107">
        <v>10438</v>
      </c>
      <c r="H10" s="109"/>
      <c r="I10" s="110" t="s">
        <v>29</v>
      </c>
      <c r="J10" s="111" t="s">
        <v>29</v>
      </c>
      <c r="K10" s="111" t="s">
        <v>29</v>
      </c>
      <c r="L10" s="111"/>
      <c r="M10" s="112" t="s">
        <v>68</v>
      </c>
      <c r="N10" s="113"/>
      <c r="O10" s="111">
        <v>1300</v>
      </c>
      <c r="P10" s="109">
        <v>49</v>
      </c>
      <c r="Q10" s="111">
        <v>48</v>
      </c>
      <c r="R10" s="111">
        <v>10000</v>
      </c>
      <c r="S10" s="111"/>
      <c r="T10" s="111" t="s">
        <v>29</v>
      </c>
      <c r="U10" s="114">
        <v>0.6249743273772849</v>
      </c>
      <c r="V10" s="115"/>
      <c r="W10" s="116"/>
      <c r="X10" s="116"/>
      <c r="Y10" s="116"/>
      <c r="Z10" s="116"/>
      <c r="AA10" s="108"/>
      <c r="AB10" s="108"/>
      <c r="AC10" s="108"/>
      <c r="AD10" s="116"/>
      <c r="AE10" s="117"/>
      <c r="AF10" s="118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 t="s">
        <v>65</v>
      </c>
      <c r="AT10" s="119"/>
    </row>
    <row r="11" spans="1:46" s="133" customFormat="1" ht="12.75">
      <c r="A11" s="101">
        <v>60</v>
      </c>
      <c r="B11" s="102" t="str">
        <f>HYPERLINK("Haendler\"&amp;A11&amp;".jpg",""&amp;A11)</f>
        <v>60</v>
      </c>
      <c r="C11" s="102" t="str">
        <f>HYPERLINK("http://www.diekommunikationsfabrik.de\2020\08_August\Haendler\"&amp;B11&amp;".jpg",""&amp;B11)</f>
        <v>60</v>
      </c>
      <c r="D11" s="104" t="s">
        <v>19</v>
      </c>
      <c r="E11" s="105" t="s">
        <v>46</v>
      </c>
      <c r="F11" s="106"/>
      <c r="G11" s="107">
        <v>16336</v>
      </c>
      <c r="H11" s="109"/>
      <c r="I11" s="110" t="s">
        <v>29</v>
      </c>
      <c r="J11" s="111" t="s">
        <v>29</v>
      </c>
      <c r="K11" s="111" t="s">
        <v>29</v>
      </c>
      <c r="L11" s="111"/>
      <c r="M11" s="112" t="s">
        <v>68</v>
      </c>
      <c r="N11" s="113"/>
      <c r="O11" s="111">
        <v>1324</v>
      </c>
      <c r="P11" s="109">
        <v>99</v>
      </c>
      <c r="Q11" s="111">
        <v>24</v>
      </c>
      <c r="R11" s="111">
        <v>10000</v>
      </c>
      <c r="S11" s="111"/>
      <c r="T11" s="111" t="s">
        <v>29</v>
      </c>
      <c r="U11" s="114">
        <v>0.7633665899206958</v>
      </c>
      <c r="V11" s="115"/>
      <c r="W11" s="116"/>
      <c r="X11" s="116"/>
      <c r="Y11" s="116"/>
      <c r="Z11" s="116"/>
      <c r="AA11" s="108"/>
      <c r="AB11" s="108" t="s">
        <v>65</v>
      </c>
      <c r="AC11" s="108"/>
      <c r="AD11" s="116"/>
      <c r="AE11" s="117"/>
      <c r="AF11" s="118"/>
      <c r="AG11" s="103"/>
      <c r="AH11" s="103"/>
      <c r="AI11" s="103"/>
      <c r="AJ11" s="103"/>
      <c r="AK11" s="103" t="s">
        <v>65</v>
      </c>
      <c r="AL11" s="103"/>
      <c r="AM11" s="103"/>
      <c r="AN11" s="103"/>
      <c r="AO11" s="103"/>
      <c r="AP11" s="103"/>
      <c r="AQ11" s="103"/>
      <c r="AR11" s="103"/>
      <c r="AS11" s="103"/>
      <c r="AT11" s="119"/>
    </row>
    <row r="12" spans="1:46" s="35" customFormat="1" ht="12.75" customHeight="1">
      <c r="A12" s="36">
        <f>IF(SUM(A10:A11)&gt;0,1000,"")</f>
        <v>1000</v>
      </c>
      <c r="B12" s="18"/>
      <c r="C12" s="18"/>
      <c r="D12" s="25" t="s">
        <v>19</v>
      </c>
      <c r="E12" s="25" t="s">
        <v>46</v>
      </c>
      <c r="F12" s="10"/>
      <c r="G12" s="29">
        <v>13387</v>
      </c>
      <c r="H12" s="29" t="s">
        <v>29</v>
      </c>
      <c r="I12" s="28" t="s">
        <v>29</v>
      </c>
      <c r="J12" s="29" t="s">
        <v>29</v>
      </c>
      <c r="K12" s="29" t="s">
        <v>29</v>
      </c>
      <c r="L12" s="29"/>
      <c r="M12" s="29" t="s">
        <v>29</v>
      </c>
      <c r="N12" s="30" t="s">
        <v>29</v>
      </c>
      <c r="O12" s="29">
        <v>1312</v>
      </c>
      <c r="P12" s="29">
        <v>74</v>
      </c>
      <c r="Q12" s="29">
        <v>36</v>
      </c>
      <c r="R12" s="29">
        <v>10000</v>
      </c>
      <c r="S12" s="29" t="s">
        <v>29</v>
      </c>
      <c r="T12" s="29" t="s">
        <v>29</v>
      </c>
      <c r="U12" s="19" t="s">
        <v>29</v>
      </c>
      <c r="V12" s="20"/>
      <c r="W12" s="20"/>
      <c r="X12" s="20"/>
      <c r="Y12" s="19"/>
      <c r="Z12" s="19"/>
      <c r="AA12" s="19"/>
      <c r="AB12" s="20"/>
      <c r="AC12" s="15"/>
      <c r="AD12" s="15"/>
      <c r="AE12" s="15"/>
      <c r="AF12" s="21" t="s">
        <v>29</v>
      </c>
      <c r="AG12" s="22" t="s">
        <v>29</v>
      </c>
      <c r="AH12" s="22" t="s">
        <v>29</v>
      </c>
      <c r="AI12" s="22" t="s">
        <v>29</v>
      </c>
      <c r="AJ12" s="22" t="s">
        <v>29</v>
      </c>
      <c r="AK12" s="22" t="s">
        <v>65</v>
      </c>
      <c r="AL12" s="22" t="s">
        <v>29</v>
      </c>
      <c r="AM12" s="22" t="s">
        <v>29</v>
      </c>
      <c r="AN12" s="22" t="s">
        <v>29</v>
      </c>
      <c r="AO12" s="22" t="s">
        <v>29</v>
      </c>
      <c r="AP12" s="22" t="s">
        <v>29</v>
      </c>
      <c r="AQ12" s="22" t="s">
        <v>29</v>
      </c>
      <c r="AR12" s="22" t="s">
        <v>29</v>
      </c>
      <c r="AS12" s="22" t="s">
        <v>65</v>
      </c>
      <c r="AT12" s="23" t="s">
        <v>29</v>
      </c>
    </row>
    <row r="13" spans="1:46" s="35" customFormat="1" ht="12.75" customHeight="1">
      <c r="A13" s="36">
        <f>IF(SUM(A10:A11)&gt;0,2000,"")</f>
        <v>2000</v>
      </c>
      <c r="B13" s="18"/>
      <c r="C13" s="18"/>
      <c r="D13" s="11"/>
      <c r="F13" s="7"/>
      <c r="G13" s="15" t="s">
        <v>29</v>
      </c>
      <c r="H13" s="15"/>
      <c r="I13" s="16" t="s">
        <v>29</v>
      </c>
      <c r="J13" s="15" t="s">
        <v>29</v>
      </c>
      <c r="K13" s="15" t="s">
        <v>29</v>
      </c>
      <c r="L13" s="15"/>
      <c r="T13" s="35" t="s">
        <v>29</v>
      </c>
      <c r="U13" s="13" t="s">
        <v>29</v>
      </c>
      <c r="V13" s="14"/>
      <c r="W13" s="14"/>
      <c r="X13" s="14"/>
      <c r="Y13" s="13"/>
      <c r="Z13" s="13"/>
      <c r="AA13" s="13"/>
      <c r="AB13" s="14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s="35" customFormat="1" ht="12.75" customHeight="1">
      <c r="A14" s="36">
        <f>IF(SUM(A10:A11)&gt;0,2001,"")</f>
        <v>2001</v>
      </c>
      <c r="B14" s="18"/>
      <c r="C14" s="18"/>
      <c r="D14" s="11"/>
      <c r="F14" s="17"/>
      <c r="G14" s="16" t="s">
        <v>29</v>
      </c>
      <c r="H14" s="13"/>
      <c r="I14" s="16" t="s">
        <v>29</v>
      </c>
      <c r="J14" s="24" t="s">
        <v>29</v>
      </c>
      <c r="K14" s="12" t="s">
        <v>29</v>
      </c>
      <c r="L14" s="12"/>
      <c r="M14" s="6"/>
      <c r="N14" s="6"/>
      <c r="O14" s="6"/>
      <c r="P14" s="13"/>
      <c r="Q14" s="13"/>
      <c r="R14" s="13"/>
      <c r="S14" s="16"/>
      <c r="T14" s="16" t="s">
        <v>29</v>
      </c>
      <c r="U14" s="13" t="s">
        <v>29</v>
      </c>
      <c r="V14" s="14"/>
      <c r="W14" s="14"/>
      <c r="X14" s="14"/>
      <c r="Y14" s="13"/>
      <c r="Z14" s="13"/>
      <c r="AA14" s="13"/>
      <c r="AB14" s="14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132" customFormat="1" ht="12.75">
      <c r="A15" s="101">
        <v>38</v>
      </c>
      <c r="B15" s="102" t="str">
        <f aca="true" t="shared" si="0" ref="B15:B21">HYPERLINK("Haendler\"&amp;A15&amp;".jpg",""&amp;A15)</f>
        <v>38</v>
      </c>
      <c r="C15" s="102" t="str">
        <f aca="true" t="shared" si="1" ref="C15:C21">HYPERLINK("http://www.diekommunikationsfabrik.de\2020\08_August\Haendler\"&amp;B15&amp;".jpg",""&amp;B15)</f>
        <v>38</v>
      </c>
      <c r="D15" s="120" t="s">
        <v>47</v>
      </c>
      <c r="E15" s="121">
        <v>500</v>
      </c>
      <c r="F15" s="106"/>
      <c r="G15" s="107">
        <v>16823</v>
      </c>
      <c r="H15" s="109">
        <v>10990</v>
      </c>
      <c r="I15" s="110">
        <v>0.34672769422814004</v>
      </c>
      <c r="J15" s="111">
        <v>5833</v>
      </c>
      <c r="K15" s="111" t="s">
        <v>29</v>
      </c>
      <c r="L15" s="111"/>
      <c r="M15" s="112"/>
      <c r="N15" s="113"/>
      <c r="O15" s="111"/>
      <c r="P15" s="109"/>
      <c r="Q15" s="111"/>
      <c r="R15" s="111"/>
      <c r="S15" s="111"/>
      <c r="T15" s="111" t="s">
        <v>29</v>
      </c>
      <c r="U15" s="114" t="s">
        <v>29</v>
      </c>
      <c r="V15" s="115" t="s">
        <v>65</v>
      </c>
      <c r="W15" s="116"/>
      <c r="X15" s="116"/>
      <c r="Y15" s="116"/>
      <c r="Z15" s="116"/>
      <c r="AA15" s="108" t="s">
        <v>65</v>
      </c>
      <c r="AB15" s="108"/>
      <c r="AC15" s="108"/>
      <c r="AD15" s="116"/>
      <c r="AE15" s="117"/>
      <c r="AF15" s="118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 t="s">
        <v>65</v>
      </c>
      <c r="AS15" s="103"/>
      <c r="AT15" s="119"/>
    </row>
    <row r="16" spans="1:46" s="132" customFormat="1" ht="12.75">
      <c r="A16" s="101">
        <v>42</v>
      </c>
      <c r="B16" s="102" t="str">
        <f t="shared" si="0"/>
        <v>42</v>
      </c>
      <c r="C16" s="102" t="str">
        <f t="shared" si="1"/>
        <v>42</v>
      </c>
      <c r="D16" s="120" t="s">
        <v>47</v>
      </c>
      <c r="E16" s="121">
        <v>500</v>
      </c>
      <c r="F16" s="106"/>
      <c r="G16" s="107">
        <v>16823</v>
      </c>
      <c r="H16" s="109">
        <v>10990</v>
      </c>
      <c r="I16" s="110">
        <v>0.34672769422814004</v>
      </c>
      <c r="J16" s="111">
        <v>5833</v>
      </c>
      <c r="K16" s="111" t="s">
        <v>29</v>
      </c>
      <c r="L16" s="111"/>
      <c r="M16" s="112"/>
      <c r="N16" s="113"/>
      <c r="O16" s="111"/>
      <c r="P16" s="109"/>
      <c r="Q16" s="111"/>
      <c r="R16" s="111"/>
      <c r="S16" s="111"/>
      <c r="T16" s="111" t="s">
        <v>29</v>
      </c>
      <c r="U16" s="114" t="s">
        <v>29</v>
      </c>
      <c r="V16" s="115" t="s">
        <v>65</v>
      </c>
      <c r="W16" s="116"/>
      <c r="X16" s="116"/>
      <c r="Y16" s="116"/>
      <c r="Z16" s="116"/>
      <c r="AA16" s="108" t="s">
        <v>65</v>
      </c>
      <c r="AB16" s="108"/>
      <c r="AC16" s="108"/>
      <c r="AD16" s="116"/>
      <c r="AE16" s="117"/>
      <c r="AF16" s="118"/>
      <c r="AG16" s="103"/>
      <c r="AH16" s="103"/>
      <c r="AI16" s="103" t="s">
        <v>65</v>
      </c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19"/>
    </row>
    <row r="17" spans="1:46" s="132" customFormat="1" ht="12.75" customHeight="1">
      <c r="A17" s="101">
        <v>59</v>
      </c>
      <c r="B17" s="102" t="str">
        <f t="shared" si="0"/>
        <v>59</v>
      </c>
      <c r="C17" s="102" t="str">
        <f t="shared" si="1"/>
        <v>59</v>
      </c>
      <c r="D17" s="120" t="s">
        <v>47</v>
      </c>
      <c r="E17" s="121">
        <v>500</v>
      </c>
      <c r="F17" s="106"/>
      <c r="G17" s="107">
        <v>17799</v>
      </c>
      <c r="H17" s="109"/>
      <c r="I17" s="110" t="s">
        <v>29</v>
      </c>
      <c r="J17" s="111" t="s">
        <v>29</v>
      </c>
      <c r="K17" s="111" t="s">
        <v>29</v>
      </c>
      <c r="L17" s="111"/>
      <c r="M17" s="112" t="s">
        <v>68</v>
      </c>
      <c r="N17" s="113"/>
      <c r="O17" s="111">
        <v>1E-05</v>
      </c>
      <c r="P17" s="109">
        <v>88</v>
      </c>
      <c r="Q17" s="111">
        <v>48</v>
      </c>
      <c r="R17" s="111">
        <v>10000</v>
      </c>
      <c r="S17" s="111"/>
      <c r="T17" s="111" t="s">
        <v>29</v>
      </c>
      <c r="U17" s="114">
        <v>0.7515294111764705</v>
      </c>
      <c r="V17" s="115"/>
      <c r="W17" s="116" t="s">
        <v>67</v>
      </c>
      <c r="X17" s="116"/>
      <c r="Y17" s="116"/>
      <c r="Z17" s="116"/>
      <c r="AA17" s="108"/>
      <c r="AB17" s="108" t="s">
        <v>65</v>
      </c>
      <c r="AC17" s="108" t="s">
        <v>65</v>
      </c>
      <c r="AD17" s="116"/>
      <c r="AE17" s="117"/>
      <c r="AF17" s="118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 t="s">
        <v>65</v>
      </c>
      <c r="AS17" s="103"/>
      <c r="AT17" s="119"/>
    </row>
    <row r="18" spans="1:46" s="132" customFormat="1" ht="12.75" customHeight="1">
      <c r="A18" s="101">
        <v>88</v>
      </c>
      <c r="B18" s="102" t="str">
        <f t="shared" si="0"/>
        <v>88</v>
      </c>
      <c r="C18" s="102" t="str">
        <f t="shared" si="1"/>
        <v>88</v>
      </c>
      <c r="D18" s="120" t="s">
        <v>47</v>
      </c>
      <c r="E18" s="121">
        <v>500</v>
      </c>
      <c r="F18" s="106"/>
      <c r="G18" s="107">
        <v>19406</v>
      </c>
      <c r="H18" s="109">
        <v>18090</v>
      </c>
      <c r="I18" s="110">
        <v>0.06781407812016901</v>
      </c>
      <c r="J18" s="111">
        <v>1316</v>
      </c>
      <c r="K18" s="111" t="s">
        <v>29</v>
      </c>
      <c r="L18" s="111"/>
      <c r="M18" s="112" t="s">
        <v>68</v>
      </c>
      <c r="N18" s="113"/>
      <c r="O18" s="111">
        <v>1E-05</v>
      </c>
      <c r="P18" s="109">
        <v>99</v>
      </c>
      <c r="Q18" s="111">
        <v>36</v>
      </c>
      <c r="R18" s="111">
        <v>10000</v>
      </c>
      <c r="S18" s="111"/>
      <c r="T18" s="111" t="s">
        <v>29</v>
      </c>
      <c r="U18" s="114">
        <v>0.8094728958622901</v>
      </c>
      <c r="V18" s="115"/>
      <c r="W18" s="116"/>
      <c r="X18" s="116"/>
      <c r="Y18" s="116"/>
      <c r="Z18" s="116"/>
      <c r="AA18" s="108" t="s">
        <v>65</v>
      </c>
      <c r="AB18" s="108" t="s">
        <v>65</v>
      </c>
      <c r="AC18" s="108" t="s">
        <v>65</v>
      </c>
      <c r="AD18" s="116"/>
      <c r="AE18" s="117"/>
      <c r="AF18" s="118" t="s">
        <v>65</v>
      </c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19"/>
    </row>
    <row r="19" spans="1:46" s="132" customFormat="1" ht="12.75" customHeight="1">
      <c r="A19" s="101">
        <v>88</v>
      </c>
      <c r="B19" s="102" t="str">
        <f t="shared" si="0"/>
        <v>88</v>
      </c>
      <c r="C19" s="102" t="str">
        <f t="shared" si="1"/>
        <v>88</v>
      </c>
      <c r="D19" s="120" t="s">
        <v>47</v>
      </c>
      <c r="E19" s="121">
        <v>500</v>
      </c>
      <c r="F19" s="106"/>
      <c r="G19" s="107">
        <v>16872</v>
      </c>
      <c r="H19" s="109">
        <v>15490</v>
      </c>
      <c r="I19" s="110">
        <v>0.0819108582266477</v>
      </c>
      <c r="J19" s="111">
        <v>1382</v>
      </c>
      <c r="K19" s="111" t="s">
        <v>29</v>
      </c>
      <c r="L19" s="111"/>
      <c r="M19" s="112" t="s">
        <v>68</v>
      </c>
      <c r="N19" s="113"/>
      <c r="O19" s="111">
        <v>1E-05</v>
      </c>
      <c r="P19" s="109">
        <v>89</v>
      </c>
      <c r="Q19" s="111">
        <v>36</v>
      </c>
      <c r="R19" s="111">
        <v>10000</v>
      </c>
      <c r="S19" s="111"/>
      <c r="T19" s="111" t="s">
        <v>29</v>
      </c>
      <c r="U19" s="114">
        <v>0.8018797916151372</v>
      </c>
      <c r="V19" s="115"/>
      <c r="W19" s="116"/>
      <c r="X19" s="116"/>
      <c r="Y19" s="116"/>
      <c r="Z19" s="116"/>
      <c r="AA19" s="108" t="s">
        <v>65</v>
      </c>
      <c r="AB19" s="108" t="s">
        <v>65</v>
      </c>
      <c r="AC19" s="108" t="s">
        <v>65</v>
      </c>
      <c r="AD19" s="116"/>
      <c r="AE19" s="117"/>
      <c r="AF19" s="118" t="s">
        <v>65</v>
      </c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19"/>
    </row>
    <row r="20" spans="1:46" s="132" customFormat="1" ht="12.75" customHeight="1">
      <c r="A20" s="101">
        <v>152</v>
      </c>
      <c r="B20" s="102" t="str">
        <f t="shared" si="0"/>
        <v>152</v>
      </c>
      <c r="C20" s="102" t="str">
        <f t="shared" si="1"/>
        <v>152</v>
      </c>
      <c r="D20" s="120" t="s">
        <v>47</v>
      </c>
      <c r="E20" s="121">
        <v>500</v>
      </c>
      <c r="F20" s="106"/>
      <c r="G20" s="107">
        <v>17216</v>
      </c>
      <c r="H20" s="109">
        <v>12580</v>
      </c>
      <c r="I20" s="110">
        <v>0.26928438661710036</v>
      </c>
      <c r="J20" s="111">
        <v>4636</v>
      </c>
      <c r="K20" s="111" t="s">
        <v>29</v>
      </c>
      <c r="L20" s="111"/>
      <c r="M20" s="112" t="s">
        <v>68</v>
      </c>
      <c r="N20" s="113"/>
      <c r="O20" s="111">
        <v>1E-05</v>
      </c>
      <c r="P20" s="109">
        <v>85</v>
      </c>
      <c r="Q20" s="111">
        <v>30</v>
      </c>
      <c r="R20" s="111">
        <v>10000</v>
      </c>
      <c r="S20" s="111"/>
      <c r="T20" s="111" t="s">
        <v>29</v>
      </c>
      <c r="U20" s="114">
        <v>0.8408835635841757</v>
      </c>
      <c r="V20" s="115" t="s">
        <v>65</v>
      </c>
      <c r="W20" s="116"/>
      <c r="X20" s="116"/>
      <c r="Y20" s="116"/>
      <c r="Z20" s="116"/>
      <c r="AA20" s="108" t="s">
        <v>65</v>
      </c>
      <c r="AB20" s="108" t="s">
        <v>65</v>
      </c>
      <c r="AC20" s="108" t="s">
        <v>65</v>
      </c>
      <c r="AD20" s="116"/>
      <c r="AE20" s="117"/>
      <c r="AF20" s="118"/>
      <c r="AG20" s="103"/>
      <c r="AH20" s="103"/>
      <c r="AI20" s="103"/>
      <c r="AJ20" s="103"/>
      <c r="AK20" s="103"/>
      <c r="AL20" s="103" t="s">
        <v>65</v>
      </c>
      <c r="AM20" s="103"/>
      <c r="AN20" s="103"/>
      <c r="AO20" s="103"/>
      <c r="AP20" s="103"/>
      <c r="AQ20" s="103"/>
      <c r="AR20" s="103"/>
      <c r="AS20" s="103"/>
      <c r="AT20" s="119"/>
    </row>
    <row r="21" spans="1:46" s="132" customFormat="1" ht="12.75" customHeight="1">
      <c r="A21" s="101">
        <v>152</v>
      </c>
      <c r="B21" s="102" t="str">
        <f t="shared" si="0"/>
        <v>152</v>
      </c>
      <c r="C21" s="102" t="str">
        <f t="shared" si="1"/>
        <v>152</v>
      </c>
      <c r="D21" s="120" t="s">
        <v>47</v>
      </c>
      <c r="E21" s="121">
        <v>500</v>
      </c>
      <c r="F21" s="106"/>
      <c r="G21" s="107">
        <v>19750</v>
      </c>
      <c r="H21" s="109">
        <v>13990</v>
      </c>
      <c r="I21" s="110">
        <v>0.2916455696202532</v>
      </c>
      <c r="J21" s="111">
        <v>5760</v>
      </c>
      <c r="K21" s="111" t="s">
        <v>29</v>
      </c>
      <c r="L21" s="111"/>
      <c r="M21" s="112" t="s">
        <v>68</v>
      </c>
      <c r="N21" s="113"/>
      <c r="O21" s="111">
        <v>1E-05</v>
      </c>
      <c r="P21" s="109">
        <v>106</v>
      </c>
      <c r="Q21" s="111">
        <v>30</v>
      </c>
      <c r="R21" s="111">
        <v>10000</v>
      </c>
      <c r="S21" s="116"/>
      <c r="T21" s="111" t="s">
        <v>29</v>
      </c>
      <c r="U21" s="114">
        <v>0.8286637925646552</v>
      </c>
      <c r="V21" s="115"/>
      <c r="W21" s="116"/>
      <c r="X21" s="116"/>
      <c r="Y21" s="116"/>
      <c r="Z21" s="116"/>
      <c r="AA21" s="108"/>
      <c r="AB21" s="108" t="s">
        <v>65</v>
      </c>
      <c r="AC21" s="108" t="s">
        <v>65</v>
      </c>
      <c r="AD21" s="116"/>
      <c r="AE21" s="117"/>
      <c r="AF21" s="118"/>
      <c r="AG21" s="103"/>
      <c r="AH21" s="103"/>
      <c r="AI21" s="103"/>
      <c r="AJ21" s="103"/>
      <c r="AK21" s="103"/>
      <c r="AL21" s="103" t="s">
        <v>65</v>
      </c>
      <c r="AM21" s="103"/>
      <c r="AN21" s="103"/>
      <c r="AO21" s="103"/>
      <c r="AP21" s="103"/>
      <c r="AQ21" s="103"/>
      <c r="AR21" s="103"/>
      <c r="AS21" s="103"/>
      <c r="AT21" s="119"/>
    </row>
    <row r="22" spans="1:46" s="35" customFormat="1" ht="12.75" customHeight="1">
      <c r="A22" s="36">
        <f>IF(SUM(A15:A21)&gt;0,1000,"")</f>
        <v>1000</v>
      </c>
      <c r="B22" s="18"/>
      <c r="C22" s="18"/>
      <c r="D22" s="25" t="s">
        <v>47</v>
      </c>
      <c r="E22" s="25">
        <v>500</v>
      </c>
      <c r="F22" s="10"/>
      <c r="G22" s="29">
        <v>17812.714285714286</v>
      </c>
      <c r="H22" s="29">
        <v>13688.333333333334</v>
      </c>
      <c r="I22" s="28">
        <v>0.23401838017340837</v>
      </c>
      <c r="J22" s="29">
        <v>4126.666666666667</v>
      </c>
      <c r="K22" s="29" t="s">
        <v>29</v>
      </c>
      <c r="L22" s="29"/>
      <c r="M22" s="29" t="s">
        <v>29</v>
      </c>
      <c r="N22" s="30" t="s">
        <v>29</v>
      </c>
      <c r="O22" s="29">
        <v>1E-05</v>
      </c>
      <c r="P22" s="29">
        <v>93.4</v>
      </c>
      <c r="Q22" s="29">
        <v>36</v>
      </c>
      <c r="R22" s="29">
        <v>10000</v>
      </c>
      <c r="S22" s="29" t="s">
        <v>29</v>
      </c>
      <c r="T22" s="29" t="s">
        <v>29</v>
      </c>
      <c r="U22" s="19" t="s">
        <v>29</v>
      </c>
      <c r="V22" s="20"/>
      <c r="W22" s="20"/>
      <c r="X22" s="20"/>
      <c r="Y22" s="19"/>
      <c r="Z22" s="19"/>
      <c r="AA22" s="19"/>
      <c r="AB22" s="20"/>
      <c r="AC22" s="15"/>
      <c r="AD22" s="15"/>
      <c r="AE22" s="15"/>
      <c r="AF22" s="21" t="s">
        <v>65</v>
      </c>
      <c r="AG22" s="22" t="s">
        <v>29</v>
      </c>
      <c r="AH22" s="22" t="s">
        <v>29</v>
      </c>
      <c r="AI22" s="22" t="s">
        <v>65</v>
      </c>
      <c r="AJ22" s="22" t="s">
        <v>29</v>
      </c>
      <c r="AK22" s="22" t="s">
        <v>29</v>
      </c>
      <c r="AL22" s="22" t="s">
        <v>65</v>
      </c>
      <c r="AM22" s="22" t="s">
        <v>29</v>
      </c>
      <c r="AN22" s="22" t="s">
        <v>29</v>
      </c>
      <c r="AO22" s="22" t="s">
        <v>29</v>
      </c>
      <c r="AP22" s="22" t="s">
        <v>29</v>
      </c>
      <c r="AQ22" s="22" t="s">
        <v>29</v>
      </c>
      <c r="AR22" s="22" t="s">
        <v>65</v>
      </c>
      <c r="AS22" s="22" t="s">
        <v>29</v>
      </c>
      <c r="AT22" s="23" t="s">
        <v>29</v>
      </c>
    </row>
    <row r="23" spans="1:46" s="35" customFormat="1" ht="12.75" customHeight="1">
      <c r="A23" s="36">
        <f>IF(SUM(A15:A21)&gt;0,2000,"")</f>
        <v>2000</v>
      </c>
      <c r="B23" s="18"/>
      <c r="C23" s="18"/>
      <c r="D23" s="11"/>
      <c r="F23" s="7"/>
      <c r="G23" s="15" t="s">
        <v>29</v>
      </c>
      <c r="H23" s="15"/>
      <c r="I23" s="16" t="s">
        <v>29</v>
      </c>
      <c r="J23" s="15" t="s">
        <v>29</v>
      </c>
      <c r="K23" s="15" t="s">
        <v>29</v>
      </c>
      <c r="L23" s="15"/>
      <c r="T23" s="35" t="s">
        <v>29</v>
      </c>
      <c r="U23" s="13" t="s">
        <v>29</v>
      </c>
      <c r="V23" s="14"/>
      <c r="W23" s="14"/>
      <c r="X23" s="14"/>
      <c r="Y23" s="13"/>
      <c r="Z23" s="13"/>
      <c r="AA23" s="13"/>
      <c r="AB23" s="14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s="35" customFormat="1" ht="12.75" customHeight="1">
      <c r="A24" s="36">
        <f>IF(SUM(A15:A21)&gt;0,2001,"")</f>
        <v>2001</v>
      </c>
      <c r="B24" s="18"/>
      <c r="C24" s="18"/>
      <c r="D24" s="11"/>
      <c r="F24" s="17"/>
      <c r="G24" s="16" t="s">
        <v>29</v>
      </c>
      <c r="H24" s="13"/>
      <c r="I24" s="16" t="s">
        <v>29</v>
      </c>
      <c r="J24" s="24" t="s">
        <v>29</v>
      </c>
      <c r="K24" s="12" t="s">
        <v>29</v>
      </c>
      <c r="L24" s="12"/>
      <c r="M24" s="6"/>
      <c r="N24" s="6"/>
      <c r="O24" s="6"/>
      <c r="P24" s="13"/>
      <c r="Q24" s="13"/>
      <c r="R24" s="13"/>
      <c r="S24" s="16"/>
      <c r="T24" s="16" t="s">
        <v>29</v>
      </c>
      <c r="U24" s="13" t="s">
        <v>29</v>
      </c>
      <c r="V24" s="14"/>
      <c r="W24" s="14"/>
      <c r="X24" s="14"/>
      <c r="Y24" s="13"/>
      <c r="Z24" s="13"/>
      <c r="AA24" s="13"/>
      <c r="AB24" s="14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s="133" customFormat="1" ht="12.75">
      <c r="A25" s="101">
        <v>98</v>
      </c>
      <c r="B25" s="102" t="str">
        <f>HYPERLINK("Haendler\"&amp;A25&amp;".jpg",""&amp;A25)</f>
        <v>98</v>
      </c>
      <c r="C25" s="102" t="str">
        <f>HYPERLINK("http://www.diekommunikationsfabrik.de\2020\08_August\Haendler\"&amp;B25&amp;".jpg",""&amp;B25)</f>
        <v>98</v>
      </c>
      <c r="D25" s="122" t="s">
        <v>47</v>
      </c>
      <c r="E25" s="123" t="s">
        <v>48</v>
      </c>
      <c r="F25" s="106"/>
      <c r="G25" s="107">
        <v>13246</v>
      </c>
      <c r="H25" s="109">
        <v>7999</v>
      </c>
      <c r="I25" s="110">
        <v>0.39611958327042124</v>
      </c>
      <c r="J25" s="111">
        <v>5247</v>
      </c>
      <c r="K25" s="111" t="s">
        <v>29</v>
      </c>
      <c r="L25" s="111"/>
      <c r="M25" s="112" t="s">
        <v>68</v>
      </c>
      <c r="N25" s="113"/>
      <c r="O25" s="111">
        <v>1E-05</v>
      </c>
      <c r="P25" s="109">
        <v>50</v>
      </c>
      <c r="Q25" s="111">
        <v>24</v>
      </c>
      <c r="R25" s="111">
        <v>10000</v>
      </c>
      <c r="S25" s="111"/>
      <c r="T25" s="111" t="s">
        <v>29</v>
      </c>
      <c r="U25" s="114">
        <v>0.9035912259982325</v>
      </c>
      <c r="V25" s="115"/>
      <c r="W25" s="116" t="s">
        <v>67</v>
      </c>
      <c r="X25" s="116"/>
      <c r="Y25" s="116"/>
      <c r="Z25" s="116"/>
      <c r="AA25" s="108"/>
      <c r="AB25" s="108" t="s">
        <v>65</v>
      </c>
      <c r="AC25" s="108" t="s">
        <v>65</v>
      </c>
      <c r="AD25" s="116"/>
      <c r="AE25" s="117"/>
      <c r="AF25" s="118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 t="s">
        <v>65</v>
      </c>
      <c r="AS25" s="103"/>
      <c r="AT25" s="119"/>
    </row>
    <row r="26" spans="1:46" s="133" customFormat="1" ht="12.75" customHeight="1">
      <c r="A26" s="101">
        <v>202</v>
      </c>
      <c r="B26" s="102" t="str">
        <f>HYPERLINK("Haendler\"&amp;A26&amp;".jpg",""&amp;A26)</f>
        <v>202</v>
      </c>
      <c r="C26" s="102" t="str">
        <f>HYPERLINK("http://www.diekommunikationsfabrik.de\2020\08_August\Haendler\"&amp;B26&amp;".jpg",""&amp;B26)</f>
        <v>202</v>
      </c>
      <c r="D26" s="122" t="s">
        <v>47</v>
      </c>
      <c r="E26" s="123" t="s">
        <v>48</v>
      </c>
      <c r="F26" s="106"/>
      <c r="G26" s="107">
        <v>11413</v>
      </c>
      <c r="H26" s="109">
        <v>8999</v>
      </c>
      <c r="I26" s="110">
        <v>0.21151318671690178</v>
      </c>
      <c r="J26" s="111">
        <v>2414</v>
      </c>
      <c r="K26" s="111" t="s">
        <v>29</v>
      </c>
      <c r="L26" s="111"/>
      <c r="M26" s="112" t="s">
        <v>76</v>
      </c>
      <c r="N26" s="113">
        <v>0.0399</v>
      </c>
      <c r="O26" s="111">
        <v>990</v>
      </c>
      <c r="P26" s="109">
        <v>99</v>
      </c>
      <c r="Q26" s="111">
        <v>48</v>
      </c>
      <c r="R26" s="111">
        <v>10000</v>
      </c>
      <c r="S26" s="111">
        <v>4230</v>
      </c>
      <c r="T26" s="111">
        <v>9873</v>
      </c>
      <c r="U26" s="114">
        <v>0.46401568188182585</v>
      </c>
      <c r="V26" s="115"/>
      <c r="W26" s="116"/>
      <c r="X26" s="116"/>
      <c r="Y26" s="116"/>
      <c r="Z26" s="116"/>
      <c r="AA26" s="108"/>
      <c r="AB26" s="108" t="s">
        <v>65</v>
      </c>
      <c r="AC26" s="108" t="s">
        <v>65</v>
      </c>
      <c r="AD26" s="116"/>
      <c r="AE26" s="117"/>
      <c r="AF26" s="118"/>
      <c r="AG26" s="103"/>
      <c r="AH26" s="103"/>
      <c r="AI26" s="103"/>
      <c r="AJ26" s="103"/>
      <c r="AK26" s="103"/>
      <c r="AL26" s="103" t="s">
        <v>65</v>
      </c>
      <c r="AM26" s="103"/>
      <c r="AN26" s="103"/>
      <c r="AO26" s="103"/>
      <c r="AP26" s="103"/>
      <c r="AQ26" s="103"/>
      <c r="AR26" s="103"/>
      <c r="AS26" s="103"/>
      <c r="AT26" s="119"/>
    </row>
    <row r="27" spans="1:46" s="133" customFormat="1" ht="12.75" customHeight="1">
      <c r="A27" s="101">
        <v>210</v>
      </c>
      <c r="B27" s="102" t="str">
        <f>HYPERLINK("Haendler\"&amp;A27&amp;".jpg",""&amp;A27)</f>
        <v>210</v>
      </c>
      <c r="C27" s="102" t="str">
        <f>HYPERLINK("http://www.diekommunikationsfabrik.de\2020\08_August\Haendler\"&amp;B27&amp;".jpg",""&amp;B27)</f>
        <v>210</v>
      </c>
      <c r="D27" s="122" t="s">
        <v>47</v>
      </c>
      <c r="E27" s="123" t="s">
        <v>48</v>
      </c>
      <c r="F27" s="106"/>
      <c r="G27" s="107">
        <v>13246</v>
      </c>
      <c r="H27" s="109">
        <v>7999</v>
      </c>
      <c r="I27" s="110">
        <v>0.39611958327042124</v>
      </c>
      <c r="J27" s="111">
        <v>5247</v>
      </c>
      <c r="K27" s="111" t="s">
        <v>29</v>
      </c>
      <c r="L27" s="111"/>
      <c r="M27" s="112" t="s">
        <v>68</v>
      </c>
      <c r="N27" s="113"/>
      <c r="O27" s="111">
        <v>1E-05</v>
      </c>
      <c r="P27" s="109">
        <v>50</v>
      </c>
      <c r="Q27" s="111">
        <v>24</v>
      </c>
      <c r="R27" s="111">
        <v>10000</v>
      </c>
      <c r="S27" s="111"/>
      <c r="T27" s="111" t="s">
        <v>29</v>
      </c>
      <c r="U27" s="114">
        <v>0.9035912259982325</v>
      </c>
      <c r="V27" s="115"/>
      <c r="W27" s="116" t="s">
        <v>67</v>
      </c>
      <c r="X27" s="116"/>
      <c r="Y27" s="116"/>
      <c r="Z27" s="116"/>
      <c r="AA27" s="108"/>
      <c r="AB27" s="108"/>
      <c r="AC27" s="108"/>
      <c r="AD27" s="116"/>
      <c r="AE27" s="117"/>
      <c r="AF27" s="118"/>
      <c r="AG27" s="103"/>
      <c r="AH27" s="103" t="s">
        <v>65</v>
      </c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 t="s">
        <v>65</v>
      </c>
      <c r="AT27" s="119"/>
    </row>
    <row r="28" spans="1:46" s="35" customFormat="1" ht="12.75" customHeight="1">
      <c r="A28" s="36">
        <f>IF(SUM(A25:A27)&gt;0,1000,"")</f>
        <v>1000</v>
      </c>
      <c r="B28" s="18"/>
      <c r="C28" s="18"/>
      <c r="D28" s="25" t="s">
        <v>47</v>
      </c>
      <c r="E28" s="25" t="s">
        <v>48</v>
      </c>
      <c r="F28" s="10"/>
      <c r="G28" s="29">
        <v>12635</v>
      </c>
      <c r="H28" s="29">
        <v>8332.333333333334</v>
      </c>
      <c r="I28" s="28">
        <v>0.3345841177525814</v>
      </c>
      <c r="J28" s="29">
        <v>4302.666666666667</v>
      </c>
      <c r="K28" s="29" t="s">
        <v>29</v>
      </c>
      <c r="L28" s="29"/>
      <c r="M28" s="29" t="s">
        <v>29</v>
      </c>
      <c r="N28" s="30">
        <v>0.0399</v>
      </c>
      <c r="O28" s="29">
        <v>330.00000666666665</v>
      </c>
      <c r="P28" s="29">
        <v>66.33333333333333</v>
      </c>
      <c r="Q28" s="29">
        <v>32</v>
      </c>
      <c r="R28" s="29">
        <v>10000</v>
      </c>
      <c r="S28" s="29">
        <v>4230</v>
      </c>
      <c r="T28" s="29">
        <v>9873</v>
      </c>
      <c r="U28" s="19" t="s">
        <v>29</v>
      </c>
      <c r="V28" s="20"/>
      <c r="W28" s="20"/>
      <c r="X28" s="20"/>
      <c r="Y28" s="19"/>
      <c r="Z28" s="19"/>
      <c r="AA28" s="19"/>
      <c r="AB28" s="20"/>
      <c r="AC28" s="15"/>
      <c r="AD28" s="15"/>
      <c r="AE28" s="15"/>
      <c r="AF28" s="21" t="s">
        <v>29</v>
      </c>
      <c r="AG28" s="22" t="s">
        <v>29</v>
      </c>
      <c r="AH28" s="22" t="s">
        <v>65</v>
      </c>
      <c r="AI28" s="22" t="s">
        <v>29</v>
      </c>
      <c r="AJ28" s="22" t="s">
        <v>29</v>
      </c>
      <c r="AK28" s="22" t="s">
        <v>29</v>
      </c>
      <c r="AL28" s="22" t="s">
        <v>65</v>
      </c>
      <c r="AM28" s="22" t="s">
        <v>29</v>
      </c>
      <c r="AN28" s="22" t="s">
        <v>29</v>
      </c>
      <c r="AO28" s="22" t="s">
        <v>29</v>
      </c>
      <c r="AP28" s="22" t="s">
        <v>29</v>
      </c>
      <c r="AQ28" s="22" t="s">
        <v>29</v>
      </c>
      <c r="AR28" s="22" t="s">
        <v>65</v>
      </c>
      <c r="AS28" s="22" t="s">
        <v>65</v>
      </c>
      <c r="AT28" s="23" t="s">
        <v>29</v>
      </c>
    </row>
    <row r="29" spans="1:46" s="35" customFormat="1" ht="12.75" customHeight="1">
      <c r="A29" s="36">
        <f>IF(SUM(A25:A27)&gt;0,2000,"")</f>
        <v>2000</v>
      </c>
      <c r="B29" s="18"/>
      <c r="C29" s="18"/>
      <c r="D29" s="11"/>
      <c r="F29" s="7"/>
      <c r="G29" s="15" t="s">
        <v>29</v>
      </c>
      <c r="H29" s="15"/>
      <c r="I29" s="16" t="s">
        <v>29</v>
      </c>
      <c r="J29" s="15" t="s">
        <v>29</v>
      </c>
      <c r="K29" s="15" t="s">
        <v>29</v>
      </c>
      <c r="L29" s="15"/>
      <c r="T29" s="35" t="s">
        <v>29</v>
      </c>
      <c r="U29" s="13" t="s">
        <v>29</v>
      </c>
      <c r="V29" s="14"/>
      <c r="W29" s="14"/>
      <c r="X29" s="14"/>
      <c r="Y29" s="13"/>
      <c r="Z29" s="13"/>
      <c r="AA29" s="13"/>
      <c r="AB29" s="14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s="35" customFormat="1" ht="12.75" customHeight="1">
      <c r="A30" s="36">
        <f>IF(SUM(A25:A27)&gt;0,2001,"")</f>
        <v>2001</v>
      </c>
      <c r="B30" s="18"/>
      <c r="C30" s="18"/>
      <c r="D30" s="11"/>
      <c r="F30" s="17"/>
      <c r="G30" s="16" t="s">
        <v>29</v>
      </c>
      <c r="H30" s="13"/>
      <c r="I30" s="16" t="s">
        <v>29</v>
      </c>
      <c r="J30" s="24" t="s">
        <v>29</v>
      </c>
      <c r="K30" s="12" t="s">
        <v>29</v>
      </c>
      <c r="L30" s="12"/>
      <c r="M30" s="6"/>
      <c r="N30" s="6"/>
      <c r="O30" s="6"/>
      <c r="P30" s="13"/>
      <c r="Q30" s="13"/>
      <c r="R30" s="13"/>
      <c r="S30" s="16"/>
      <c r="T30" s="16" t="s">
        <v>29</v>
      </c>
      <c r="U30" s="13" t="s">
        <v>29</v>
      </c>
      <c r="V30" s="14"/>
      <c r="W30" s="14"/>
      <c r="X30" s="14"/>
      <c r="Y30" s="13"/>
      <c r="Z30" s="13"/>
      <c r="AA30" s="13"/>
      <c r="AB30" s="14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s="134" customFormat="1" ht="12.75">
      <c r="A31" s="101">
        <v>44</v>
      </c>
      <c r="B31" s="102" t="str">
        <f>HYPERLINK("Haendler\"&amp;A31&amp;".jpg",""&amp;A31)</f>
        <v>44</v>
      </c>
      <c r="C31" s="102" t="str">
        <f>HYPERLINK("http://www.diekommunikationsfabrik.de\2020\08_August\Haendler\"&amp;B31&amp;".jpg",""&amp;B31)</f>
        <v>44</v>
      </c>
      <c r="D31" s="120" t="s">
        <v>49</v>
      </c>
      <c r="E31" s="121" t="s">
        <v>50</v>
      </c>
      <c r="F31" s="106"/>
      <c r="G31" s="107">
        <v>13908</v>
      </c>
      <c r="H31" s="109">
        <v>10990</v>
      </c>
      <c r="I31" s="110">
        <v>0.07887546735691688</v>
      </c>
      <c r="J31" s="111">
        <v>2918</v>
      </c>
      <c r="K31" s="111">
        <v>1821</v>
      </c>
      <c r="L31" s="111"/>
      <c r="M31" s="112"/>
      <c r="N31" s="113"/>
      <c r="O31" s="111"/>
      <c r="P31" s="109"/>
      <c r="Q31" s="111"/>
      <c r="R31" s="111"/>
      <c r="S31" s="111"/>
      <c r="T31" s="111" t="s">
        <v>29</v>
      </c>
      <c r="U31" s="114" t="s">
        <v>29</v>
      </c>
      <c r="V31" s="115" t="s">
        <v>65</v>
      </c>
      <c r="W31" s="116"/>
      <c r="X31" s="116"/>
      <c r="Y31" s="116"/>
      <c r="Z31" s="116"/>
      <c r="AA31" s="108"/>
      <c r="AB31" s="108"/>
      <c r="AC31" s="108"/>
      <c r="AD31" s="116"/>
      <c r="AE31" s="117"/>
      <c r="AF31" s="118" t="s">
        <v>65</v>
      </c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19"/>
    </row>
    <row r="32" spans="1:46" s="133" customFormat="1" ht="12.75" customHeight="1">
      <c r="A32" s="101">
        <v>251</v>
      </c>
      <c r="B32" s="102" t="str">
        <f>HYPERLINK("Haendler\"&amp;A32&amp;".jpg",""&amp;A32)</f>
        <v>251</v>
      </c>
      <c r="C32" s="102" t="str">
        <f>HYPERLINK("http://www.diekommunikationsfabrik.de\2020\08_August\Haendler\"&amp;B32&amp;".jpg",""&amp;B32)</f>
        <v>251</v>
      </c>
      <c r="D32" s="104" t="s">
        <v>49</v>
      </c>
      <c r="E32" s="105" t="s">
        <v>50</v>
      </c>
      <c r="F32" s="106"/>
      <c r="G32" s="107">
        <v>12934</v>
      </c>
      <c r="H32" s="109">
        <v>10890</v>
      </c>
      <c r="I32" s="110">
        <v>0.027601670017009434</v>
      </c>
      <c r="J32" s="111">
        <v>2044</v>
      </c>
      <c r="K32" s="111">
        <v>1687</v>
      </c>
      <c r="L32" s="111"/>
      <c r="M32" s="112"/>
      <c r="N32" s="113"/>
      <c r="O32" s="111"/>
      <c r="P32" s="109"/>
      <c r="Q32" s="111"/>
      <c r="R32" s="111"/>
      <c r="S32" s="111"/>
      <c r="T32" s="111" t="s">
        <v>29</v>
      </c>
      <c r="U32" s="114" t="s">
        <v>29</v>
      </c>
      <c r="V32" s="115"/>
      <c r="W32" s="116"/>
      <c r="X32" s="116"/>
      <c r="Y32" s="116"/>
      <c r="Z32" s="116"/>
      <c r="AA32" s="108"/>
      <c r="AB32" s="108"/>
      <c r="AC32" s="108" t="s">
        <v>65</v>
      </c>
      <c r="AD32" s="116"/>
      <c r="AE32" s="117"/>
      <c r="AF32" s="118"/>
      <c r="AG32" s="103"/>
      <c r="AH32" s="103" t="s">
        <v>65</v>
      </c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19"/>
    </row>
    <row r="33" spans="1:46" s="35" customFormat="1" ht="12.75" customHeight="1">
      <c r="A33" s="36">
        <f>IF(SUM(A31:A32)&gt;0,1000,"")</f>
        <v>1000</v>
      </c>
      <c r="B33" s="18"/>
      <c r="C33" s="18"/>
      <c r="D33" s="25" t="s">
        <v>49</v>
      </c>
      <c r="E33" s="25" t="s">
        <v>50</v>
      </c>
      <c r="F33" s="10"/>
      <c r="G33" s="29">
        <v>13421</v>
      </c>
      <c r="H33" s="29">
        <v>10940</v>
      </c>
      <c r="I33" s="28">
        <v>0.05323856868696315</v>
      </c>
      <c r="J33" s="29">
        <v>2481</v>
      </c>
      <c r="K33" s="29">
        <v>1754</v>
      </c>
      <c r="L33" s="29"/>
      <c r="M33" s="29" t="s">
        <v>29</v>
      </c>
      <c r="N33" s="30" t="s">
        <v>29</v>
      </c>
      <c r="O33" s="29" t="s">
        <v>29</v>
      </c>
      <c r="P33" s="29" t="s">
        <v>29</v>
      </c>
      <c r="Q33" s="29" t="s">
        <v>29</v>
      </c>
      <c r="R33" s="29" t="s">
        <v>29</v>
      </c>
      <c r="S33" s="29" t="s">
        <v>29</v>
      </c>
      <c r="T33" s="29" t="s">
        <v>29</v>
      </c>
      <c r="U33" s="19" t="s">
        <v>29</v>
      </c>
      <c r="V33" s="20"/>
      <c r="W33" s="20"/>
      <c r="X33" s="20"/>
      <c r="Y33" s="19"/>
      <c r="Z33" s="19"/>
      <c r="AA33" s="19"/>
      <c r="AB33" s="20"/>
      <c r="AC33" s="15"/>
      <c r="AD33" s="15"/>
      <c r="AE33" s="15"/>
      <c r="AF33" s="21" t="s">
        <v>65</v>
      </c>
      <c r="AG33" s="22" t="s">
        <v>29</v>
      </c>
      <c r="AH33" s="22" t="s">
        <v>65</v>
      </c>
      <c r="AI33" s="22" t="s">
        <v>29</v>
      </c>
      <c r="AJ33" s="22" t="s">
        <v>29</v>
      </c>
      <c r="AK33" s="22" t="s">
        <v>29</v>
      </c>
      <c r="AL33" s="22" t="s">
        <v>29</v>
      </c>
      <c r="AM33" s="22" t="s">
        <v>29</v>
      </c>
      <c r="AN33" s="22" t="s">
        <v>29</v>
      </c>
      <c r="AO33" s="22" t="s">
        <v>29</v>
      </c>
      <c r="AP33" s="22" t="s">
        <v>29</v>
      </c>
      <c r="AQ33" s="22" t="s">
        <v>29</v>
      </c>
      <c r="AR33" s="22" t="s">
        <v>29</v>
      </c>
      <c r="AS33" s="22" t="s">
        <v>29</v>
      </c>
      <c r="AT33" s="23" t="s">
        <v>29</v>
      </c>
    </row>
    <row r="34" spans="1:46" s="35" customFormat="1" ht="12.75" customHeight="1">
      <c r="A34" s="36">
        <f>IF(SUM(A31:A32)&gt;0,2000,"")</f>
        <v>2000</v>
      </c>
      <c r="B34" s="18"/>
      <c r="C34" s="18"/>
      <c r="D34" s="11"/>
      <c r="F34" s="7"/>
      <c r="G34" s="15" t="s">
        <v>29</v>
      </c>
      <c r="H34" s="15"/>
      <c r="I34" s="16" t="s">
        <v>29</v>
      </c>
      <c r="J34" s="15" t="s">
        <v>29</v>
      </c>
      <c r="K34" s="15" t="s">
        <v>29</v>
      </c>
      <c r="L34" s="15"/>
      <c r="T34" s="35" t="s">
        <v>29</v>
      </c>
      <c r="U34" s="13" t="s">
        <v>29</v>
      </c>
      <c r="V34" s="14"/>
      <c r="W34" s="14"/>
      <c r="X34" s="14"/>
      <c r="Y34" s="13"/>
      <c r="Z34" s="13"/>
      <c r="AA34" s="13"/>
      <c r="AB34" s="14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46" s="35" customFormat="1" ht="12.75" customHeight="1">
      <c r="A35" s="36">
        <f>IF(SUM(A31:A32)&gt;0,2001,"")</f>
        <v>2001</v>
      </c>
      <c r="B35" s="18"/>
      <c r="C35" s="18"/>
      <c r="D35" s="11"/>
      <c r="F35" s="17"/>
      <c r="G35" s="16" t="s">
        <v>29</v>
      </c>
      <c r="H35" s="13"/>
      <c r="I35" s="16" t="s">
        <v>29</v>
      </c>
      <c r="J35" s="24" t="s">
        <v>29</v>
      </c>
      <c r="K35" s="12" t="s">
        <v>29</v>
      </c>
      <c r="L35" s="12"/>
      <c r="M35" s="6"/>
      <c r="N35" s="6"/>
      <c r="O35" s="6"/>
      <c r="P35" s="13"/>
      <c r="Q35" s="13"/>
      <c r="R35" s="13"/>
      <c r="S35" s="16"/>
      <c r="T35" s="16" t="s">
        <v>29</v>
      </c>
      <c r="U35" s="13" t="s">
        <v>29</v>
      </c>
      <c r="V35" s="14"/>
      <c r="W35" s="14"/>
      <c r="X35" s="14"/>
      <c r="Y35" s="13"/>
      <c r="Z35" s="13"/>
      <c r="AA35" s="13"/>
      <c r="AB35" s="14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1:46" s="134" customFormat="1" ht="12.75">
      <c r="A36" s="101">
        <v>21</v>
      </c>
      <c r="B36" s="102" t="str">
        <f>HYPERLINK("Haendler\"&amp;A36&amp;".jpg",""&amp;A36)</f>
        <v>21</v>
      </c>
      <c r="C36" s="102" t="str">
        <f>HYPERLINK("http://www.diekommunikationsfabrik.de\2020\08_August\Haendler\"&amp;B36&amp;".jpg",""&amp;B36)</f>
        <v>21</v>
      </c>
      <c r="D36" s="120" t="s">
        <v>45</v>
      </c>
      <c r="E36" s="121" t="s">
        <v>60</v>
      </c>
      <c r="F36" s="106"/>
      <c r="G36" s="107">
        <v>10926</v>
      </c>
      <c r="H36" s="109">
        <v>7490</v>
      </c>
      <c r="I36" s="110">
        <v>0.06406736225517115</v>
      </c>
      <c r="J36" s="111">
        <v>3436</v>
      </c>
      <c r="K36" s="111">
        <v>2736</v>
      </c>
      <c r="L36" s="111"/>
      <c r="M36" s="112"/>
      <c r="N36" s="113"/>
      <c r="O36" s="111"/>
      <c r="P36" s="109"/>
      <c r="Q36" s="111"/>
      <c r="R36" s="111"/>
      <c r="S36" s="111"/>
      <c r="T36" s="111" t="s">
        <v>29</v>
      </c>
      <c r="U36" s="114" t="s">
        <v>29</v>
      </c>
      <c r="V36" s="115"/>
      <c r="W36" s="116"/>
      <c r="X36" s="116"/>
      <c r="Y36" s="116"/>
      <c r="Z36" s="116"/>
      <c r="AA36" s="108"/>
      <c r="AB36" s="108"/>
      <c r="AC36" s="108"/>
      <c r="AD36" s="116"/>
      <c r="AE36" s="117" t="s">
        <v>65</v>
      </c>
      <c r="AF36" s="118" t="s">
        <v>65</v>
      </c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19"/>
    </row>
    <row r="37" spans="1:46" s="133" customFormat="1" ht="12.75">
      <c r="A37" s="101">
        <v>32</v>
      </c>
      <c r="B37" s="102" t="str">
        <f>HYPERLINK("Haendler\"&amp;A37&amp;".jpg",""&amp;A37)</f>
        <v>32</v>
      </c>
      <c r="C37" s="102" t="str">
        <f>HYPERLINK("http://www.diekommunikationsfabrik.de\2020\08_August\Haendler\"&amp;B37&amp;".jpg",""&amp;B37)</f>
        <v>32</v>
      </c>
      <c r="D37" s="104" t="s">
        <v>45</v>
      </c>
      <c r="E37" s="105" t="s">
        <v>60</v>
      </c>
      <c r="F37" s="106"/>
      <c r="G37" s="107">
        <v>10926</v>
      </c>
      <c r="H37" s="109">
        <v>7490</v>
      </c>
      <c r="I37" s="110">
        <v>0.06406736225517115</v>
      </c>
      <c r="J37" s="111">
        <v>3436</v>
      </c>
      <c r="K37" s="111">
        <v>2736</v>
      </c>
      <c r="L37" s="111"/>
      <c r="M37" s="112"/>
      <c r="N37" s="113"/>
      <c r="O37" s="111"/>
      <c r="P37" s="109"/>
      <c r="Q37" s="111"/>
      <c r="R37" s="111"/>
      <c r="S37" s="111"/>
      <c r="T37" s="111" t="s">
        <v>29</v>
      </c>
      <c r="U37" s="114" t="s">
        <v>29</v>
      </c>
      <c r="V37" s="115"/>
      <c r="W37" s="116"/>
      <c r="X37" s="116"/>
      <c r="Y37" s="116"/>
      <c r="Z37" s="116"/>
      <c r="AA37" s="108"/>
      <c r="AB37" s="108"/>
      <c r="AC37" s="108"/>
      <c r="AD37" s="116"/>
      <c r="AE37" s="117"/>
      <c r="AF37" s="118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 t="s">
        <v>65</v>
      </c>
      <c r="AS37" s="103"/>
      <c r="AT37" s="119"/>
    </row>
    <row r="38" spans="1:46" s="134" customFormat="1" ht="12.75">
      <c r="A38" s="101">
        <v>71</v>
      </c>
      <c r="B38" s="102" t="str">
        <f>HYPERLINK("Haendler\"&amp;A38&amp;".jpg",""&amp;A38)</f>
        <v>71</v>
      </c>
      <c r="C38" s="102" t="str">
        <f>HYPERLINK("http://www.diekommunikationsfabrik.de\2020\08_August\Haendler\"&amp;B38&amp;".jpg",""&amp;B38)</f>
        <v>71</v>
      </c>
      <c r="D38" s="120" t="s">
        <v>45</v>
      </c>
      <c r="E38" s="121" t="s">
        <v>60</v>
      </c>
      <c r="F38" s="106"/>
      <c r="G38" s="107">
        <v>10926</v>
      </c>
      <c r="H38" s="109">
        <v>7490</v>
      </c>
      <c r="I38" s="110">
        <v>0.06406736225517115</v>
      </c>
      <c r="J38" s="111">
        <v>3436</v>
      </c>
      <c r="K38" s="111">
        <v>2736</v>
      </c>
      <c r="L38" s="111"/>
      <c r="M38" s="112"/>
      <c r="N38" s="113"/>
      <c r="O38" s="111"/>
      <c r="P38" s="109"/>
      <c r="Q38" s="111"/>
      <c r="R38" s="111"/>
      <c r="S38" s="111"/>
      <c r="T38" s="111" t="s">
        <v>29</v>
      </c>
      <c r="U38" s="114" t="s">
        <v>29</v>
      </c>
      <c r="V38" s="115"/>
      <c r="W38" s="116"/>
      <c r="X38" s="116"/>
      <c r="Y38" s="116"/>
      <c r="Z38" s="116"/>
      <c r="AA38" s="108"/>
      <c r="AB38" s="108"/>
      <c r="AC38" s="108"/>
      <c r="AD38" s="116"/>
      <c r="AE38" s="117" t="s">
        <v>65</v>
      </c>
      <c r="AF38" s="118" t="s">
        <v>65</v>
      </c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19"/>
    </row>
    <row r="39" spans="1:46" s="133" customFormat="1" ht="12.75">
      <c r="A39" s="101">
        <v>179</v>
      </c>
      <c r="B39" s="102" t="str">
        <f>HYPERLINK("Haendler\"&amp;A39&amp;".jpg",""&amp;A39)</f>
        <v>179</v>
      </c>
      <c r="C39" s="102" t="str">
        <f>HYPERLINK("http://www.diekommunikationsfabrik.de\2020\08_August\Haendler\"&amp;B39&amp;".jpg",""&amp;B39)</f>
        <v>179</v>
      </c>
      <c r="D39" s="104" t="s">
        <v>45</v>
      </c>
      <c r="E39" s="105" t="s">
        <v>60</v>
      </c>
      <c r="F39" s="106" t="s">
        <v>75</v>
      </c>
      <c r="G39" s="107">
        <v>12193</v>
      </c>
      <c r="H39" s="109">
        <v>9790</v>
      </c>
      <c r="I39" s="110">
        <v>0.03715246452882802</v>
      </c>
      <c r="J39" s="111">
        <v>2403</v>
      </c>
      <c r="K39" s="111">
        <v>1950</v>
      </c>
      <c r="L39" s="111"/>
      <c r="M39" s="112"/>
      <c r="N39" s="113"/>
      <c r="O39" s="111"/>
      <c r="P39" s="109"/>
      <c r="Q39" s="111"/>
      <c r="R39" s="111"/>
      <c r="S39" s="111"/>
      <c r="T39" s="111" t="s">
        <v>29</v>
      </c>
      <c r="U39" s="114" t="s">
        <v>29</v>
      </c>
      <c r="V39" s="115"/>
      <c r="W39" s="116"/>
      <c r="X39" s="116"/>
      <c r="Y39" s="116"/>
      <c r="Z39" s="116"/>
      <c r="AA39" s="108"/>
      <c r="AB39" s="108" t="s">
        <v>65</v>
      </c>
      <c r="AC39" s="108" t="s">
        <v>65</v>
      </c>
      <c r="AD39" s="116"/>
      <c r="AE39" s="117" t="s">
        <v>65</v>
      </c>
      <c r="AF39" s="118" t="s">
        <v>65</v>
      </c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19"/>
    </row>
    <row r="40" spans="1:46" s="35" customFormat="1" ht="12.75" customHeight="1">
      <c r="A40" s="36">
        <f>IF(SUM(A36:A39)&gt;0,1000,"")</f>
        <v>1000</v>
      </c>
      <c r="B40" s="18"/>
      <c r="C40" s="18"/>
      <c r="D40" s="25" t="s">
        <v>45</v>
      </c>
      <c r="E40" s="25" t="s">
        <v>60</v>
      </c>
      <c r="F40" s="10"/>
      <c r="G40" s="29">
        <v>11242.75</v>
      </c>
      <c r="H40" s="29">
        <v>8065</v>
      </c>
      <c r="I40" s="28">
        <v>0.057338637823585364</v>
      </c>
      <c r="J40" s="29">
        <v>3177.75</v>
      </c>
      <c r="K40" s="29">
        <v>2539.5</v>
      </c>
      <c r="L40" s="29"/>
      <c r="M40" s="29" t="s">
        <v>29</v>
      </c>
      <c r="N40" s="30" t="s">
        <v>29</v>
      </c>
      <c r="O40" s="29" t="s">
        <v>29</v>
      </c>
      <c r="P40" s="29" t="s">
        <v>29</v>
      </c>
      <c r="Q40" s="29" t="s">
        <v>29</v>
      </c>
      <c r="R40" s="29" t="s">
        <v>29</v>
      </c>
      <c r="S40" s="29" t="s">
        <v>29</v>
      </c>
      <c r="T40" s="29" t="s">
        <v>29</v>
      </c>
      <c r="U40" s="19" t="s">
        <v>29</v>
      </c>
      <c r="V40" s="20"/>
      <c r="W40" s="20"/>
      <c r="X40" s="20"/>
      <c r="Y40" s="19"/>
      <c r="Z40" s="19"/>
      <c r="AA40" s="19"/>
      <c r="AB40" s="20"/>
      <c r="AC40" s="15"/>
      <c r="AD40" s="15"/>
      <c r="AE40" s="15"/>
      <c r="AF40" s="21" t="s">
        <v>65</v>
      </c>
      <c r="AG40" s="22" t="s">
        <v>29</v>
      </c>
      <c r="AH40" s="22" t="s">
        <v>29</v>
      </c>
      <c r="AI40" s="22" t="s">
        <v>29</v>
      </c>
      <c r="AJ40" s="22" t="s">
        <v>29</v>
      </c>
      <c r="AK40" s="22" t="s">
        <v>29</v>
      </c>
      <c r="AL40" s="22" t="s">
        <v>29</v>
      </c>
      <c r="AM40" s="22" t="s">
        <v>29</v>
      </c>
      <c r="AN40" s="22" t="s">
        <v>29</v>
      </c>
      <c r="AO40" s="22" t="s">
        <v>29</v>
      </c>
      <c r="AP40" s="22" t="s">
        <v>29</v>
      </c>
      <c r="AQ40" s="22" t="s">
        <v>29</v>
      </c>
      <c r="AR40" s="22" t="s">
        <v>65</v>
      </c>
      <c r="AS40" s="22" t="s">
        <v>29</v>
      </c>
      <c r="AT40" s="23" t="s">
        <v>29</v>
      </c>
    </row>
    <row r="41" spans="1:46" s="35" customFormat="1" ht="12.75" customHeight="1">
      <c r="A41" s="36">
        <f>IF(SUM(A36:A39)&gt;0,2000,"")</f>
        <v>2000</v>
      </c>
      <c r="B41" s="18"/>
      <c r="C41" s="18"/>
      <c r="D41" s="11"/>
      <c r="F41" s="7"/>
      <c r="G41" s="15" t="s">
        <v>29</v>
      </c>
      <c r="H41" s="15"/>
      <c r="I41" s="16" t="s">
        <v>29</v>
      </c>
      <c r="J41" s="15" t="s">
        <v>29</v>
      </c>
      <c r="K41" s="15" t="s">
        <v>29</v>
      </c>
      <c r="L41" s="15"/>
      <c r="T41" s="35" t="s">
        <v>29</v>
      </c>
      <c r="U41" s="13" t="s">
        <v>29</v>
      </c>
      <c r="V41" s="14"/>
      <c r="W41" s="14"/>
      <c r="X41" s="14"/>
      <c r="Y41" s="13"/>
      <c r="Z41" s="13"/>
      <c r="AA41" s="13"/>
      <c r="AB41" s="14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  <row r="42" spans="1:46" s="35" customFormat="1" ht="12.75" customHeight="1">
      <c r="A42" s="36">
        <f>IF(SUM(A36:A39)&gt;0,2001,"")</f>
        <v>2001</v>
      </c>
      <c r="B42" s="18"/>
      <c r="C42" s="18"/>
      <c r="D42" s="11"/>
      <c r="F42" s="17"/>
      <c r="G42" s="16" t="s">
        <v>29</v>
      </c>
      <c r="H42" s="13"/>
      <c r="I42" s="16" t="s">
        <v>29</v>
      </c>
      <c r="J42" s="24" t="s">
        <v>29</v>
      </c>
      <c r="K42" s="12" t="s">
        <v>29</v>
      </c>
      <c r="L42" s="12"/>
      <c r="M42" s="6"/>
      <c r="N42" s="6"/>
      <c r="O42" s="6"/>
      <c r="P42" s="13"/>
      <c r="Q42" s="13"/>
      <c r="R42" s="13"/>
      <c r="S42" s="16"/>
      <c r="T42" s="16" t="s">
        <v>29</v>
      </c>
      <c r="U42" s="13" t="s">
        <v>29</v>
      </c>
      <c r="V42" s="14"/>
      <c r="W42" s="14"/>
      <c r="X42" s="14"/>
      <c r="Y42" s="13"/>
      <c r="Z42" s="13"/>
      <c r="AA42" s="13"/>
      <c r="AB42" s="14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</row>
    <row r="43" spans="1:46" s="133" customFormat="1" ht="12.75">
      <c r="A43" s="101">
        <v>81</v>
      </c>
      <c r="B43" s="102" t="str">
        <f>HYPERLINK("Haendler\"&amp;A43&amp;".jpg",""&amp;A43)</f>
        <v>81</v>
      </c>
      <c r="C43" s="102" t="str">
        <f>HYPERLINK("http://www.diekommunikationsfabrik.de\2020\08_August\Haendler\"&amp;B43&amp;".jpg",""&amp;B43)</f>
        <v>81</v>
      </c>
      <c r="D43" s="104" t="s">
        <v>54</v>
      </c>
      <c r="E43" s="105">
        <v>108</v>
      </c>
      <c r="F43" s="106"/>
      <c r="G43" s="107">
        <v>17620</v>
      </c>
      <c r="H43" s="109"/>
      <c r="I43" s="110" t="s">
        <v>29</v>
      </c>
      <c r="J43" s="111" t="s">
        <v>29</v>
      </c>
      <c r="K43" s="111" t="s">
        <v>29</v>
      </c>
      <c r="L43" s="111"/>
      <c r="M43" s="112" t="s">
        <v>68</v>
      </c>
      <c r="N43" s="113"/>
      <c r="O43" s="111">
        <v>999</v>
      </c>
      <c r="P43" s="109">
        <v>79</v>
      </c>
      <c r="Q43" s="111">
        <v>24</v>
      </c>
      <c r="R43" s="111">
        <v>10000</v>
      </c>
      <c r="S43" s="111"/>
      <c r="T43" s="111" t="s">
        <v>29</v>
      </c>
      <c r="U43" s="114">
        <v>0.8289007092198581</v>
      </c>
      <c r="V43" s="115"/>
      <c r="W43" s="116" t="s">
        <v>66</v>
      </c>
      <c r="X43" s="116"/>
      <c r="Y43" s="116"/>
      <c r="Z43" s="116"/>
      <c r="AA43" s="108"/>
      <c r="AB43" s="108" t="s">
        <v>65</v>
      </c>
      <c r="AC43" s="108"/>
      <c r="AD43" s="116"/>
      <c r="AE43" s="117"/>
      <c r="AF43" s="118"/>
      <c r="AG43" s="103"/>
      <c r="AH43" s="103"/>
      <c r="AI43" s="103"/>
      <c r="AJ43" s="103"/>
      <c r="AK43" s="103" t="s">
        <v>65</v>
      </c>
      <c r="AL43" s="103" t="s">
        <v>65</v>
      </c>
      <c r="AM43" s="103"/>
      <c r="AN43" s="103"/>
      <c r="AO43" s="103"/>
      <c r="AP43" s="103"/>
      <c r="AQ43" s="103"/>
      <c r="AR43" s="103"/>
      <c r="AS43" s="103"/>
      <c r="AT43" s="119"/>
    </row>
    <row r="44" spans="1:46" s="35" customFormat="1" ht="12.75" customHeight="1">
      <c r="A44" s="36">
        <f>IF(SUM(A43:A43)&gt;0,1000,"")</f>
        <v>1000</v>
      </c>
      <c r="B44" s="18"/>
      <c r="C44" s="18"/>
      <c r="D44" s="25" t="s">
        <v>54</v>
      </c>
      <c r="E44" s="25">
        <v>108</v>
      </c>
      <c r="F44" s="10"/>
      <c r="G44" s="29">
        <v>17620</v>
      </c>
      <c r="H44" s="29" t="s">
        <v>29</v>
      </c>
      <c r="I44" s="28" t="s">
        <v>29</v>
      </c>
      <c r="J44" s="29" t="s">
        <v>29</v>
      </c>
      <c r="K44" s="29" t="s">
        <v>29</v>
      </c>
      <c r="L44" s="29"/>
      <c r="M44" s="29" t="s">
        <v>29</v>
      </c>
      <c r="N44" s="30" t="s">
        <v>29</v>
      </c>
      <c r="O44" s="29">
        <v>999</v>
      </c>
      <c r="P44" s="29">
        <v>79</v>
      </c>
      <c r="Q44" s="29">
        <v>24</v>
      </c>
      <c r="R44" s="29">
        <v>10000</v>
      </c>
      <c r="S44" s="29" t="s">
        <v>29</v>
      </c>
      <c r="T44" s="29" t="s">
        <v>29</v>
      </c>
      <c r="U44" s="19" t="s">
        <v>29</v>
      </c>
      <c r="V44" s="20"/>
      <c r="W44" s="20"/>
      <c r="X44" s="20"/>
      <c r="Y44" s="19"/>
      <c r="Z44" s="19"/>
      <c r="AA44" s="19"/>
      <c r="AB44" s="20"/>
      <c r="AC44" s="15"/>
      <c r="AD44" s="15"/>
      <c r="AE44" s="15"/>
      <c r="AF44" s="21" t="s">
        <v>29</v>
      </c>
      <c r="AG44" s="22" t="s">
        <v>29</v>
      </c>
      <c r="AH44" s="22" t="s">
        <v>29</v>
      </c>
      <c r="AI44" s="22" t="s">
        <v>29</v>
      </c>
      <c r="AJ44" s="22" t="s">
        <v>29</v>
      </c>
      <c r="AK44" s="22" t="s">
        <v>65</v>
      </c>
      <c r="AL44" s="22" t="s">
        <v>65</v>
      </c>
      <c r="AM44" s="22" t="s">
        <v>29</v>
      </c>
      <c r="AN44" s="22" t="s">
        <v>29</v>
      </c>
      <c r="AO44" s="22" t="s">
        <v>29</v>
      </c>
      <c r="AP44" s="22" t="s">
        <v>29</v>
      </c>
      <c r="AQ44" s="22" t="s">
        <v>29</v>
      </c>
      <c r="AR44" s="22" t="s">
        <v>29</v>
      </c>
      <c r="AS44" s="22" t="s">
        <v>29</v>
      </c>
      <c r="AT44" s="23" t="s">
        <v>29</v>
      </c>
    </row>
    <row r="45" spans="1:46" s="35" customFormat="1" ht="12.75" customHeight="1">
      <c r="A45" s="36">
        <f>IF(SUM(A43:A43)&gt;0,2000,"")</f>
        <v>2000</v>
      </c>
      <c r="B45" s="18"/>
      <c r="C45" s="18"/>
      <c r="D45" s="11"/>
      <c r="F45" s="7"/>
      <c r="G45" s="15" t="s">
        <v>29</v>
      </c>
      <c r="H45" s="15"/>
      <c r="I45" s="16" t="s">
        <v>29</v>
      </c>
      <c r="J45" s="15" t="s">
        <v>29</v>
      </c>
      <c r="K45" s="15" t="s">
        <v>29</v>
      </c>
      <c r="L45" s="15"/>
      <c r="T45" s="35" t="s">
        <v>29</v>
      </c>
      <c r="U45" s="13" t="s">
        <v>29</v>
      </c>
      <c r="V45" s="14"/>
      <c r="W45" s="14"/>
      <c r="X45" s="14"/>
      <c r="Y45" s="13"/>
      <c r="Z45" s="13"/>
      <c r="AA45" s="13"/>
      <c r="AB45" s="14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</row>
    <row r="46" spans="1:46" s="35" customFormat="1" ht="12.75" customHeight="1">
      <c r="A46" s="36">
        <f>IF(SUM(A43:A43)&gt;0,2001,"")</f>
        <v>2001</v>
      </c>
      <c r="B46" s="18"/>
      <c r="C46" s="18"/>
      <c r="D46" s="11"/>
      <c r="F46" s="17"/>
      <c r="G46" s="16" t="s">
        <v>29</v>
      </c>
      <c r="H46" s="13"/>
      <c r="I46" s="16" t="s">
        <v>29</v>
      </c>
      <c r="J46" s="24" t="s">
        <v>29</v>
      </c>
      <c r="K46" s="12" t="s">
        <v>29</v>
      </c>
      <c r="L46" s="12"/>
      <c r="M46" s="6"/>
      <c r="N46" s="6"/>
      <c r="O46" s="6"/>
      <c r="P46" s="13"/>
      <c r="Q46" s="13"/>
      <c r="R46" s="13"/>
      <c r="S46" s="16"/>
      <c r="T46" s="16" t="s">
        <v>29</v>
      </c>
      <c r="U46" s="13" t="s">
        <v>29</v>
      </c>
      <c r="V46" s="14"/>
      <c r="W46" s="14"/>
      <c r="X46" s="14"/>
      <c r="Y46" s="13"/>
      <c r="Z46" s="13"/>
      <c r="AA46" s="13"/>
      <c r="AB46" s="14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</row>
    <row r="47" spans="1:46" s="133" customFormat="1" ht="12.75">
      <c r="A47" s="101">
        <v>27</v>
      </c>
      <c r="B47" s="102" t="str">
        <f>HYPERLINK("Haendler\"&amp;A47&amp;".jpg",""&amp;A47)</f>
        <v>27</v>
      </c>
      <c r="C47" s="102" t="str">
        <f>HYPERLINK("http://www.diekommunikationsfabrik.de\2020\08_August\Haendler\"&amp;B47&amp;".jpg",""&amp;B47)</f>
        <v>27</v>
      </c>
      <c r="D47" s="104" t="s">
        <v>51</v>
      </c>
      <c r="E47" s="105" t="s">
        <v>52</v>
      </c>
      <c r="F47" s="106"/>
      <c r="G47" s="107">
        <v>10829</v>
      </c>
      <c r="H47" s="109">
        <v>8731.400526</v>
      </c>
      <c r="I47" s="110">
        <v>0.06469659931664978</v>
      </c>
      <c r="J47" s="111">
        <v>2097.5994740000006</v>
      </c>
      <c r="K47" s="111">
        <v>1397</v>
      </c>
      <c r="L47" s="111"/>
      <c r="M47" s="112" t="s">
        <v>68</v>
      </c>
      <c r="N47" s="113"/>
      <c r="O47" s="111">
        <v>1E-05</v>
      </c>
      <c r="P47" s="109">
        <v>89</v>
      </c>
      <c r="Q47" s="111">
        <v>48</v>
      </c>
      <c r="R47" s="111">
        <v>10000</v>
      </c>
      <c r="S47" s="111"/>
      <c r="T47" s="111" t="s">
        <v>29</v>
      </c>
      <c r="U47" s="114">
        <v>0.5782406940467963</v>
      </c>
      <c r="V47" s="115"/>
      <c r="W47" s="116"/>
      <c r="X47" s="116"/>
      <c r="Y47" s="116"/>
      <c r="Z47" s="116"/>
      <c r="AA47" s="108"/>
      <c r="AB47" s="108"/>
      <c r="AC47" s="108"/>
      <c r="AD47" s="116"/>
      <c r="AE47" s="117"/>
      <c r="AF47" s="118"/>
      <c r="AG47" s="103"/>
      <c r="AH47" s="103"/>
      <c r="AI47" s="103"/>
      <c r="AJ47" s="103"/>
      <c r="AK47" s="103"/>
      <c r="AL47" s="103" t="s">
        <v>65</v>
      </c>
      <c r="AM47" s="103"/>
      <c r="AN47" s="103"/>
      <c r="AO47" s="103"/>
      <c r="AP47" s="103"/>
      <c r="AQ47" s="103"/>
      <c r="AR47" s="103"/>
      <c r="AS47" s="103"/>
      <c r="AT47" s="119"/>
    </row>
    <row r="48" spans="1:46" s="133" customFormat="1" ht="12.75">
      <c r="A48" s="101">
        <v>29</v>
      </c>
      <c r="B48" s="102" t="str">
        <f>HYPERLINK("Haendler\"&amp;A48&amp;".jpg",""&amp;A48)</f>
        <v>29</v>
      </c>
      <c r="C48" s="102" t="str">
        <f>HYPERLINK("http://www.diekommunikationsfabrik.de\2020\08_August\Haendler\"&amp;B48&amp;".jpg",""&amp;B48)</f>
        <v>29</v>
      </c>
      <c r="D48" s="104" t="s">
        <v>51</v>
      </c>
      <c r="E48" s="105" t="s">
        <v>52</v>
      </c>
      <c r="F48" s="106"/>
      <c r="G48" s="107">
        <v>10829</v>
      </c>
      <c r="H48" s="109">
        <v>8731.400526</v>
      </c>
      <c r="I48" s="110">
        <v>0.06469659931664978</v>
      </c>
      <c r="J48" s="111">
        <v>2097.5994740000006</v>
      </c>
      <c r="K48" s="111">
        <v>1397</v>
      </c>
      <c r="L48" s="111"/>
      <c r="M48" s="112" t="s">
        <v>68</v>
      </c>
      <c r="N48" s="113"/>
      <c r="O48" s="111">
        <v>1E-05</v>
      </c>
      <c r="P48" s="109">
        <v>89</v>
      </c>
      <c r="Q48" s="111">
        <v>48</v>
      </c>
      <c r="R48" s="111">
        <v>10000</v>
      </c>
      <c r="S48" s="111"/>
      <c r="T48" s="111" t="s">
        <v>29</v>
      </c>
      <c r="U48" s="114">
        <v>0.5782406940467963</v>
      </c>
      <c r="V48" s="115"/>
      <c r="W48" s="116"/>
      <c r="X48" s="116"/>
      <c r="Y48" s="116"/>
      <c r="Z48" s="116"/>
      <c r="AA48" s="108"/>
      <c r="AB48" s="108"/>
      <c r="AC48" s="108"/>
      <c r="AD48" s="116"/>
      <c r="AE48" s="117"/>
      <c r="AF48" s="118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 t="s">
        <v>65</v>
      </c>
      <c r="AR48" s="103"/>
      <c r="AS48" s="103"/>
      <c r="AT48" s="119"/>
    </row>
    <row r="49" spans="1:46" s="133" customFormat="1" ht="12.75" customHeight="1">
      <c r="A49" s="101">
        <v>85</v>
      </c>
      <c r="B49" s="102" t="str">
        <f>HYPERLINK("Haendler\"&amp;A49&amp;".jpg",""&amp;A49)</f>
        <v>85</v>
      </c>
      <c r="C49" s="102" t="str">
        <f>HYPERLINK("http://www.diekommunikationsfabrik.de\2020\08_August\Haendler\"&amp;B49&amp;".jpg",""&amp;B49)</f>
        <v>85</v>
      </c>
      <c r="D49" s="104" t="s">
        <v>51</v>
      </c>
      <c r="E49" s="105" t="s">
        <v>52</v>
      </c>
      <c r="F49" s="106"/>
      <c r="G49" s="107">
        <v>12779</v>
      </c>
      <c r="H49" s="109"/>
      <c r="I49" s="110" t="s">
        <v>29</v>
      </c>
      <c r="J49" s="111" t="s">
        <v>29</v>
      </c>
      <c r="K49" s="111">
        <v>1652</v>
      </c>
      <c r="L49" s="111"/>
      <c r="M49" s="112" t="s">
        <v>68</v>
      </c>
      <c r="N49" s="113"/>
      <c r="O49" s="111">
        <v>1E-05</v>
      </c>
      <c r="P49" s="109">
        <v>88</v>
      </c>
      <c r="Q49" s="111">
        <v>60</v>
      </c>
      <c r="R49" s="111">
        <v>10000</v>
      </c>
      <c r="S49" s="111"/>
      <c r="T49" s="111" t="s">
        <v>29</v>
      </c>
      <c r="U49" s="114">
        <v>0.5592654415692822</v>
      </c>
      <c r="V49" s="115"/>
      <c r="W49" s="116" t="s">
        <v>67</v>
      </c>
      <c r="X49" s="116"/>
      <c r="Y49" s="116"/>
      <c r="Z49" s="116"/>
      <c r="AA49" s="108"/>
      <c r="AB49" s="108" t="s">
        <v>65</v>
      </c>
      <c r="AC49" s="108" t="s">
        <v>65</v>
      </c>
      <c r="AD49" s="116" t="s">
        <v>74</v>
      </c>
      <c r="AE49" s="117"/>
      <c r="AF49" s="118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 t="s">
        <v>65</v>
      </c>
      <c r="AS49" s="103"/>
      <c r="AT49" s="119"/>
    </row>
    <row r="50" spans="1:46" s="133" customFormat="1" ht="12.75">
      <c r="A50" s="101">
        <v>102</v>
      </c>
      <c r="B50" s="102" t="str">
        <f>HYPERLINK("Haendler\"&amp;A50&amp;".jpg",""&amp;A50)</f>
        <v>102</v>
      </c>
      <c r="C50" s="102" t="str">
        <f>HYPERLINK("http://www.diekommunikationsfabrik.de\2020\08_August\Haendler\"&amp;B50&amp;".jpg",""&amp;B50)</f>
        <v>102</v>
      </c>
      <c r="D50" s="104" t="s">
        <v>51</v>
      </c>
      <c r="E50" s="105" t="s">
        <v>52</v>
      </c>
      <c r="F50" s="106"/>
      <c r="G50" s="107">
        <v>12779</v>
      </c>
      <c r="H50" s="109"/>
      <c r="I50" s="110" t="s">
        <v>29</v>
      </c>
      <c r="J50" s="111" t="s">
        <v>29</v>
      </c>
      <c r="K50" s="111">
        <v>1652</v>
      </c>
      <c r="L50" s="111"/>
      <c r="M50" s="112" t="s">
        <v>68</v>
      </c>
      <c r="N50" s="113"/>
      <c r="O50" s="111">
        <v>1E-05</v>
      </c>
      <c r="P50" s="109">
        <v>88</v>
      </c>
      <c r="Q50" s="111">
        <v>60</v>
      </c>
      <c r="R50" s="111">
        <v>10000</v>
      </c>
      <c r="S50" s="111"/>
      <c r="T50" s="111" t="s">
        <v>29</v>
      </c>
      <c r="U50" s="114">
        <v>0.5592654415692822</v>
      </c>
      <c r="V50" s="115"/>
      <c r="W50" s="116" t="s">
        <v>67</v>
      </c>
      <c r="X50" s="116"/>
      <c r="Y50" s="116"/>
      <c r="Z50" s="116"/>
      <c r="AA50" s="108"/>
      <c r="AB50" s="108" t="s">
        <v>65</v>
      </c>
      <c r="AC50" s="108" t="s">
        <v>65</v>
      </c>
      <c r="AD50" s="116"/>
      <c r="AE50" s="117"/>
      <c r="AF50" s="118"/>
      <c r="AG50" s="103"/>
      <c r="AH50" s="103" t="s">
        <v>65</v>
      </c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19"/>
    </row>
    <row r="51" spans="1:46" s="133" customFormat="1" ht="12.75">
      <c r="A51" s="101">
        <v>220</v>
      </c>
      <c r="B51" s="102" t="str">
        <f>HYPERLINK("Haendler\"&amp;A51&amp;".jpg",""&amp;A51)</f>
        <v>220</v>
      </c>
      <c r="C51" s="102" t="str">
        <f>HYPERLINK("http://www.diekommunikationsfabrik.de\2020\08_August\Haendler\"&amp;B51&amp;".jpg",""&amp;B51)</f>
        <v>220</v>
      </c>
      <c r="D51" s="104" t="s">
        <v>51</v>
      </c>
      <c r="E51" s="105" t="s">
        <v>52</v>
      </c>
      <c r="F51" s="106"/>
      <c r="G51" s="107">
        <v>12779</v>
      </c>
      <c r="H51" s="109"/>
      <c r="I51" s="110" t="s">
        <v>29</v>
      </c>
      <c r="J51" s="111" t="s">
        <v>29</v>
      </c>
      <c r="K51" s="111">
        <v>1652</v>
      </c>
      <c r="L51" s="111"/>
      <c r="M51" s="112" t="s">
        <v>68</v>
      </c>
      <c r="N51" s="113"/>
      <c r="O51" s="111">
        <v>1E-05</v>
      </c>
      <c r="P51" s="109">
        <v>77</v>
      </c>
      <c r="Q51" s="111">
        <v>60</v>
      </c>
      <c r="R51" s="111">
        <v>10000</v>
      </c>
      <c r="S51" s="111"/>
      <c r="T51" s="111" t="s">
        <v>29</v>
      </c>
      <c r="U51" s="114">
        <v>0.6143572612687813</v>
      </c>
      <c r="V51" s="115"/>
      <c r="W51" s="116" t="s">
        <v>67</v>
      </c>
      <c r="X51" s="116"/>
      <c r="Y51" s="116"/>
      <c r="Z51" s="116"/>
      <c r="AA51" s="108"/>
      <c r="AB51" s="108" t="s">
        <v>65</v>
      </c>
      <c r="AC51" s="108" t="s">
        <v>65</v>
      </c>
      <c r="AD51" s="116" t="s">
        <v>74</v>
      </c>
      <c r="AE51" s="117"/>
      <c r="AF51" s="118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 t="s">
        <v>65</v>
      </c>
      <c r="AT51" s="119"/>
    </row>
    <row r="52" spans="1:46" s="35" customFormat="1" ht="12.75" customHeight="1">
      <c r="A52" s="36">
        <f>IF(SUM(A47:A51)&gt;0,1000,"")</f>
        <v>1000</v>
      </c>
      <c r="B52" s="18"/>
      <c r="C52" s="18"/>
      <c r="D52" s="25" t="s">
        <v>51</v>
      </c>
      <c r="E52" s="25" t="s">
        <v>52</v>
      </c>
      <c r="F52" s="10"/>
      <c r="G52" s="29">
        <v>11999</v>
      </c>
      <c r="H52" s="29">
        <v>8731.400526</v>
      </c>
      <c r="I52" s="28">
        <v>0.06469659931664978</v>
      </c>
      <c r="J52" s="29">
        <v>2097.5994740000006</v>
      </c>
      <c r="K52" s="29">
        <v>1550</v>
      </c>
      <c r="L52" s="29"/>
      <c r="M52" s="29" t="s">
        <v>29</v>
      </c>
      <c r="N52" s="30" t="s">
        <v>29</v>
      </c>
      <c r="O52" s="29">
        <v>1E-05</v>
      </c>
      <c r="P52" s="29">
        <v>86.2</v>
      </c>
      <c r="Q52" s="29">
        <v>55.2</v>
      </c>
      <c r="R52" s="29">
        <v>10000</v>
      </c>
      <c r="S52" s="29" t="s">
        <v>29</v>
      </c>
      <c r="T52" s="29" t="s">
        <v>29</v>
      </c>
      <c r="U52" s="19" t="s">
        <v>29</v>
      </c>
      <c r="V52" s="20"/>
      <c r="W52" s="20"/>
      <c r="X52" s="20"/>
      <c r="Y52" s="19"/>
      <c r="Z52" s="19"/>
      <c r="AA52" s="19"/>
      <c r="AB52" s="20"/>
      <c r="AC52" s="15"/>
      <c r="AD52" s="15"/>
      <c r="AE52" s="15"/>
      <c r="AF52" s="21" t="s">
        <v>29</v>
      </c>
      <c r="AG52" s="22" t="s">
        <v>29</v>
      </c>
      <c r="AH52" s="22" t="s">
        <v>65</v>
      </c>
      <c r="AI52" s="22" t="s">
        <v>29</v>
      </c>
      <c r="AJ52" s="22" t="s">
        <v>29</v>
      </c>
      <c r="AK52" s="22" t="s">
        <v>29</v>
      </c>
      <c r="AL52" s="22" t="s">
        <v>65</v>
      </c>
      <c r="AM52" s="22" t="s">
        <v>29</v>
      </c>
      <c r="AN52" s="22" t="s">
        <v>29</v>
      </c>
      <c r="AO52" s="22" t="s">
        <v>29</v>
      </c>
      <c r="AP52" s="22" t="s">
        <v>29</v>
      </c>
      <c r="AQ52" s="22" t="s">
        <v>65</v>
      </c>
      <c r="AR52" s="22" t="s">
        <v>65</v>
      </c>
      <c r="AS52" s="22" t="s">
        <v>65</v>
      </c>
      <c r="AT52" s="23" t="s">
        <v>29</v>
      </c>
    </row>
    <row r="53" spans="1:46" s="35" customFormat="1" ht="12.75" customHeight="1">
      <c r="A53" s="36">
        <f>IF(SUM(A47:A51)&gt;0,2000,"")</f>
        <v>2000</v>
      </c>
      <c r="B53" s="18"/>
      <c r="C53" s="18"/>
      <c r="D53" s="11"/>
      <c r="F53" s="7"/>
      <c r="G53" s="15" t="s">
        <v>29</v>
      </c>
      <c r="H53" s="15"/>
      <c r="I53" s="16" t="s">
        <v>29</v>
      </c>
      <c r="J53" s="15" t="s">
        <v>29</v>
      </c>
      <c r="K53" s="15" t="s">
        <v>29</v>
      </c>
      <c r="L53" s="15"/>
      <c r="T53" s="35" t="s">
        <v>29</v>
      </c>
      <c r="U53" s="13" t="s">
        <v>29</v>
      </c>
      <c r="V53" s="14"/>
      <c r="W53" s="14"/>
      <c r="X53" s="14"/>
      <c r="Y53" s="13"/>
      <c r="Z53" s="13"/>
      <c r="AA53" s="13"/>
      <c r="AB53" s="14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</row>
    <row r="54" spans="1:46" s="35" customFormat="1" ht="12.75" customHeight="1">
      <c r="A54" s="36">
        <f>IF(SUM(A47:A51)&gt;0,2001,"")</f>
        <v>2001</v>
      </c>
      <c r="B54" s="18"/>
      <c r="C54" s="18"/>
      <c r="D54" s="11"/>
      <c r="F54" s="17"/>
      <c r="G54" s="16" t="s">
        <v>29</v>
      </c>
      <c r="H54" s="13"/>
      <c r="I54" s="16" t="s">
        <v>29</v>
      </c>
      <c r="J54" s="24" t="s">
        <v>29</v>
      </c>
      <c r="K54" s="12" t="s">
        <v>29</v>
      </c>
      <c r="L54" s="12"/>
      <c r="M54" s="6"/>
      <c r="N54" s="6"/>
      <c r="O54" s="6"/>
      <c r="P54" s="13"/>
      <c r="Q54" s="13"/>
      <c r="R54" s="13"/>
      <c r="S54" s="16"/>
      <c r="T54" s="16" t="s">
        <v>29</v>
      </c>
      <c r="U54" s="13" t="s">
        <v>29</v>
      </c>
      <c r="V54" s="14"/>
      <c r="W54" s="14"/>
      <c r="X54" s="14"/>
      <c r="Y54" s="13"/>
      <c r="Z54" s="13"/>
      <c r="AA54" s="13"/>
      <c r="AB54" s="14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</row>
    <row r="55" spans="1:46" s="133" customFormat="1" ht="12.75">
      <c r="A55" s="101">
        <v>18</v>
      </c>
      <c r="B55" s="102" t="str">
        <f>HYPERLINK("Haendler\"&amp;A55&amp;".jpg",""&amp;A55)</f>
        <v>18</v>
      </c>
      <c r="C55" s="102" t="str">
        <f>HYPERLINK("http://www.diekommunikationsfabrik.de\2020\08_August\Haendler\"&amp;B55&amp;".jpg",""&amp;B55)</f>
        <v>18</v>
      </c>
      <c r="D55" s="104" t="s">
        <v>53</v>
      </c>
      <c r="E55" s="105" t="s">
        <v>59</v>
      </c>
      <c r="F55" s="106"/>
      <c r="G55" s="107">
        <v>11871</v>
      </c>
      <c r="H55" s="109">
        <v>10990</v>
      </c>
      <c r="I55" s="110">
        <v>0.07421447224328195</v>
      </c>
      <c r="J55" s="111">
        <v>881</v>
      </c>
      <c r="K55" s="111" t="s">
        <v>29</v>
      </c>
      <c r="L55" s="111"/>
      <c r="M55" s="112"/>
      <c r="N55" s="113"/>
      <c r="O55" s="111"/>
      <c r="P55" s="109"/>
      <c r="Q55" s="111"/>
      <c r="R55" s="111"/>
      <c r="S55" s="111"/>
      <c r="T55" s="111" t="s">
        <v>29</v>
      </c>
      <c r="U55" s="114" t="s">
        <v>29</v>
      </c>
      <c r="V55" s="115"/>
      <c r="W55" s="116"/>
      <c r="X55" s="116"/>
      <c r="Y55" s="116"/>
      <c r="Z55" s="116"/>
      <c r="AA55" s="108"/>
      <c r="AB55" s="108"/>
      <c r="AC55" s="108"/>
      <c r="AD55" s="116"/>
      <c r="AE55" s="117"/>
      <c r="AF55" s="118"/>
      <c r="AG55" s="103"/>
      <c r="AH55" s="103"/>
      <c r="AI55" s="103"/>
      <c r="AJ55" s="103" t="s">
        <v>65</v>
      </c>
      <c r="AK55" s="103"/>
      <c r="AL55" s="103"/>
      <c r="AM55" s="103"/>
      <c r="AN55" s="103"/>
      <c r="AO55" s="103"/>
      <c r="AP55" s="103"/>
      <c r="AQ55" s="103"/>
      <c r="AR55" s="103"/>
      <c r="AS55" s="103"/>
      <c r="AT55" s="119"/>
    </row>
    <row r="56" spans="1:46" s="35" customFormat="1" ht="12.75" customHeight="1">
      <c r="A56" s="36">
        <f>IF(SUM(A55:A55)&gt;0,1000,"")</f>
        <v>1000</v>
      </c>
      <c r="B56" s="18"/>
      <c r="C56" s="18"/>
      <c r="D56" s="25" t="s">
        <v>53</v>
      </c>
      <c r="E56" s="25" t="s">
        <v>59</v>
      </c>
      <c r="F56" s="10"/>
      <c r="G56" s="29">
        <v>11871</v>
      </c>
      <c r="H56" s="29">
        <v>10990</v>
      </c>
      <c r="I56" s="28">
        <v>0.07421447224328195</v>
      </c>
      <c r="J56" s="29">
        <v>881</v>
      </c>
      <c r="K56" s="29" t="s">
        <v>29</v>
      </c>
      <c r="L56" s="29"/>
      <c r="M56" s="29" t="s">
        <v>29</v>
      </c>
      <c r="N56" s="30" t="s">
        <v>29</v>
      </c>
      <c r="O56" s="29" t="s">
        <v>29</v>
      </c>
      <c r="P56" s="29" t="s">
        <v>29</v>
      </c>
      <c r="Q56" s="29" t="s">
        <v>29</v>
      </c>
      <c r="R56" s="29" t="s">
        <v>29</v>
      </c>
      <c r="S56" s="29" t="s">
        <v>29</v>
      </c>
      <c r="T56" s="29" t="s">
        <v>29</v>
      </c>
      <c r="U56" s="19" t="s">
        <v>29</v>
      </c>
      <c r="V56" s="20"/>
      <c r="W56" s="20"/>
      <c r="X56" s="20"/>
      <c r="Y56" s="19"/>
      <c r="Z56" s="19"/>
      <c r="AA56" s="19"/>
      <c r="AB56" s="20"/>
      <c r="AC56" s="15"/>
      <c r="AD56" s="15"/>
      <c r="AE56" s="15"/>
      <c r="AF56" s="21" t="s">
        <v>29</v>
      </c>
      <c r="AG56" s="22" t="s">
        <v>29</v>
      </c>
      <c r="AH56" s="22" t="s">
        <v>29</v>
      </c>
      <c r="AI56" s="22" t="s">
        <v>29</v>
      </c>
      <c r="AJ56" s="22" t="s">
        <v>65</v>
      </c>
      <c r="AK56" s="22" t="s">
        <v>29</v>
      </c>
      <c r="AL56" s="22" t="s">
        <v>29</v>
      </c>
      <c r="AM56" s="22" t="s">
        <v>29</v>
      </c>
      <c r="AN56" s="22" t="s">
        <v>29</v>
      </c>
      <c r="AO56" s="22" t="s">
        <v>29</v>
      </c>
      <c r="AP56" s="22" t="s">
        <v>29</v>
      </c>
      <c r="AQ56" s="22" t="s">
        <v>29</v>
      </c>
      <c r="AR56" s="22" t="s">
        <v>29</v>
      </c>
      <c r="AS56" s="22" t="s">
        <v>29</v>
      </c>
      <c r="AT56" s="23" t="s">
        <v>29</v>
      </c>
    </row>
    <row r="57" spans="1:46" s="35" customFormat="1" ht="12.75" customHeight="1">
      <c r="A57" s="36">
        <f>IF(SUM(A55:A55)&gt;0,2000,"")</f>
        <v>2000</v>
      </c>
      <c r="B57" s="18"/>
      <c r="C57" s="18"/>
      <c r="D57" s="11"/>
      <c r="F57" s="7"/>
      <c r="G57" s="15" t="s">
        <v>29</v>
      </c>
      <c r="H57" s="15"/>
      <c r="I57" s="16" t="s">
        <v>29</v>
      </c>
      <c r="J57" s="15" t="s">
        <v>29</v>
      </c>
      <c r="K57" s="15" t="s">
        <v>29</v>
      </c>
      <c r="L57" s="15"/>
      <c r="T57" s="35" t="s">
        <v>29</v>
      </c>
      <c r="U57" s="13" t="s">
        <v>29</v>
      </c>
      <c r="V57" s="14"/>
      <c r="W57" s="14"/>
      <c r="X57" s="14"/>
      <c r="Y57" s="13"/>
      <c r="Z57" s="13"/>
      <c r="AA57" s="13"/>
      <c r="AB57" s="14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</row>
    <row r="58" spans="1:46" s="35" customFormat="1" ht="12.75" customHeight="1">
      <c r="A58" s="36">
        <f>IF(SUM(A55:A55)&gt;0,2001,"")</f>
        <v>2001</v>
      </c>
      <c r="B58" s="18"/>
      <c r="C58" s="18"/>
      <c r="D58" s="11"/>
      <c r="F58" s="17"/>
      <c r="G58" s="16" t="s">
        <v>29</v>
      </c>
      <c r="H58" s="13"/>
      <c r="I58" s="16" t="s">
        <v>29</v>
      </c>
      <c r="J58" s="24" t="s">
        <v>29</v>
      </c>
      <c r="K58" s="12" t="s">
        <v>29</v>
      </c>
      <c r="L58" s="12"/>
      <c r="M58" s="6"/>
      <c r="N58" s="6"/>
      <c r="O58" s="6"/>
      <c r="P58" s="13"/>
      <c r="Q58" s="13"/>
      <c r="R58" s="13"/>
      <c r="S58" s="16"/>
      <c r="T58" s="16" t="s">
        <v>29</v>
      </c>
      <c r="U58" s="13" t="s">
        <v>29</v>
      </c>
      <c r="V58" s="14"/>
      <c r="W58" s="14"/>
      <c r="X58" s="14"/>
      <c r="Y58" s="13"/>
      <c r="Z58" s="13"/>
      <c r="AA58" s="13"/>
      <c r="AB58" s="14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</row>
    <row r="59" spans="1:46" s="134" customFormat="1" ht="12.75" customHeight="1">
      <c r="A59" s="101">
        <v>22</v>
      </c>
      <c r="B59" s="102" t="str">
        <f>HYPERLINK("Haendler\"&amp;A59&amp;".jpg",""&amp;A59)</f>
        <v>22</v>
      </c>
      <c r="C59" s="102" t="str">
        <f>HYPERLINK("http://www.diekommunikationsfabrik.de\2020\08_August\Haendler\"&amp;B59&amp;".jpg",""&amp;B59)</f>
        <v>22</v>
      </c>
      <c r="D59" s="120" t="s">
        <v>55</v>
      </c>
      <c r="E59" s="121" t="s">
        <v>56</v>
      </c>
      <c r="F59" s="106"/>
      <c r="G59" s="107">
        <v>12794</v>
      </c>
      <c r="H59" s="109">
        <v>8990</v>
      </c>
      <c r="I59" s="110">
        <v>0.04963264030014069</v>
      </c>
      <c r="J59" s="111">
        <v>3804</v>
      </c>
      <c r="K59" s="111">
        <v>3169</v>
      </c>
      <c r="L59" s="111"/>
      <c r="M59" s="112"/>
      <c r="N59" s="113"/>
      <c r="O59" s="111"/>
      <c r="P59" s="109"/>
      <c r="Q59" s="111"/>
      <c r="R59" s="111"/>
      <c r="S59" s="111"/>
      <c r="T59" s="111" t="s">
        <v>29</v>
      </c>
      <c r="U59" s="114" t="s">
        <v>29</v>
      </c>
      <c r="V59" s="115" t="s">
        <v>65</v>
      </c>
      <c r="W59" s="116"/>
      <c r="X59" s="116"/>
      <c r="Y59" s="116"/>
      <c r="Z59" s="116"/>
      <c r="AA59" s="108"/>
      <c r="AB59" s="108" t="s">
        <v>65</v>
      </c>
      <c r="AC59" s="108"/>
      <c r="AD59" s="116"/>
      <c r="AE59" s="117"/>
      <c r="AF59" s="118" t="s">
        <v>65</v>
      </c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19"/>
    </row>
    <row r="60" spans="1:46" s="134" customFormat="1" ht="12.75">
      <c r="A60" s="101">
        <v>26</v>
      </c>
      <c r="B60" s="102" t="str">
        <f>HYPERLINK("Haendler\"&amp;A60&amp;".jpg",""&amp;A60)</f>
        <v>26</v>
      </c>
      <c r="C60" s="102" t="str">
        <f>HYPERLINK("http://www.diekommunikationsfabrik.de\2020\08_August\Haendler\"&amp;B60&amp;".jpg",""&amp;B60)</f>
        <v>26</v>
      </c>
      <c r="D60" s="120" t="s">
        <v>55</v>
      </c>
      <c r="E60" s="121" t="s">
        <v>56</v>
      </c>
      <c r="F60" s="106" t="s">
        <v>70</v>
      </c>
      <c r="G60" s="107">
        <v>14172</v>
      </c>
      <c r="H60" s="109"/>
      <c r="I60" s="110" t="s">
        <v>29</v>
      </c>
      <c r="J60" s="111" t="s">
        <v>29</v>
      </c>
      <c r="K60" s="111">
        <v>2938</v>
      </c>
      <c r="L60" s="111"/>
      <c r="M60" s="112" t="s">
        <v>66</v>
      </c>
      <c r="N60" s="113">
        <v>0.0399</v>
      </c>
      <c r="O60" s="111">
        <v>1E-05</v>
      </c>
      <c r="P60" s="109">
        <v>99</v>
      </c>
      <c r="Q60" s="111">
        <v>60</v>
      </c>
      <c r="R60" s="111"/>
      <c r="S60" s="111">
        <v>6377</v>
      </c>
      <c r="T60" s="111">
        <v>12218.00001</v>
      </c>
      <c r="U60" s="114">
        <v>0.5590855099465558</v>
      </c>
      <c r="V60" s="115" t="s">
        <v>65</v>
      </c>
      <c r="W60" s="116"/>
      <c r="X60" s="116"/>
      <c r="Y60" s="116"/>
      <c r="Z60" s="116"/>
      <c r="AA60" s="108" t="s">
        <v>65</v>
      </c>
      <c r="AB60" s="108"/>
      <c r="AC60" s="108" t="s">
        <v>65</v>
      </c>
      <c r="AD60" s="116"/>
      <c r="AE60" s="117"/>
      <c r="AF60" s="118"/>
      <c r="AG60" s="103" t="s">
        <v>65</v>
      </c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19"/>
    </row>
    <row r="61" spans="1:46" s="134" customFormat="1" ht="12.75">
      <c r="A61" s="101">
        <v>83</v>
      </c>
      <c r="B61" s="102" t="str">
        <f>HYPERLINK("Haendler\"&amp;A61&amp;".jpg",""&amp;A61)</f>
        <v>83</v>
      </c>
      <c r="C61" s="102" t="str">
        <f>HYPERLINK("http://www.diekommunikationsfabrik.de\2020\08_August\Haendler\"&amp;B61&amp;".jpg",""&amp;B61)</f>
        <v>83</v>
      </c>
      <c r="D61" s="120" t="s">
        <v>55</v>
      </c>
      <c r="E61" s="121" t="s">
        <v>56</v>
      </c>
      <c r="F61" s="106" t="s">
        <v>70</v>
      </c>
      <c r="G61" s="107">
        <v>14045</v>
      </c>
      <c r="H61" s="109"/>
      <c r="I61" s="110" t="s">
        <v>29</v>
      </c>
      <c r="J61" s="111" t="s">
        <v>29</v>
      </c>
      <c r="K61" s="111">
        <v>3138</v>
      </c>
      <c r="L61" s="111"/>
      <c r="M61" s="112" t="s">
        <v>66</v>
      </c>
      <c r="N61" s="113">
        <v>0.0359</v>
      </c>
      <c r="O61" s="111">
        <v>1E-06</v>
      </c>
      <c r="P61" s="109">
        <v>123</v>
      </c>
      <c r="Q61" s="111">
        <v>48</v>
      </c>
      <c r="R61" s="111"/>
      <c r="S61" s="111">
        <v>6005</v>
      </c>
      <c r="T61" s="111">
        <v>11786.000001</v>
      </c>
      <c r="U61" s="114">
        <v>0.5575871112026975</v>
      </c>
      <c r="V61" s="115"/>
      <c r="W61" s="116" t="s">
        <v>72</v>
      </c>
      <c r="X61" s="116"/>
      <c r="Y61" s="116"/>
      <c r="Z61" s="116"/>
      <c r="AA61" s="108"/>
      <c r="AB61" s="108"/>
      <c r="AC61" s="108"/>
      <c r="AD61" s="116"/>
      <c r="AE61" s="117"/>
      <c r="AF61" s="118"/>
      <c r="AG61" s="103"/>
      <c r="AH61" s="103"/>
      <c r="AI61" s="103"/>
      <c r="AJ61" s="103"/>
      <c r="AK61" s="103"/>
      <c r="AL61" s="103" t="s">
        <v>65</v>
      </c>
      <c r="AM61" s="103"/>
      <c r="AN61" s="103"/>
      <c r="AO61" s="103"/>
      <c r="AP61" s="103"/>
      <c r="AQ61" s="103"/>
      <c r="AR61" s="103"/>
      <c r="AS61" s="103"/>
      <c r="AT61" s="119"/>
    </row>
    <row r="62" spans="1:46" s="134" customFormat="1" ht="12.75">
      <c r="A62" s="101">
        <v>250</v>
      </c>
      <c r="B62" s="102" t="str">
        <f>HYPERLINK("Haendler\"&amp;A62&amp;".jpg",""&amp;A62)</f>
        <v>250</v>
      </c>
      <c r="C62" s="102" t="str">
        <f>HYPERLINK("http://www.diekommunikationsfabrik.de\2020\08_August\Haendler\"&amp;B62&amp;".jpg",""&amp;B62)</f>
        <v>250</v>
      </c>
      <c r="D62" s="120" t="s">
        <v>55</v>
      </c>
      <c r="E62" s="121" t="s">
        <v>56</v>
      </c>
      <c r="F62" s="106"/>
      <c r="G62" s="107">
        <v>14185</v>
      </c>
      <c r="H62" s="109">
        <v>9990</v>
      </c>
      <c r="I62" s="110">
        <v>0.07232992597814593</v>
      </c>
      <c r="J62" s="111">
        <v>4195</v>
      </c>
      <c r="K62" s="111">
        <v>3169</v>
      </c>
      <c r="L62" s="111"/>
      <c r="M62" s="112" t="s">
        <v>68</v>
      </c>
      <c r="N62" s="113"/>
      <c r="O62" s="111">
        <v>990</v>
      </c>
      <c r="P62" s="109">
        <v>79</v>
      </c>
      <c r="Q62" s="111">
        <v>36</v>
      </c>
      <c r="R62" s="111">
        <v>10000</v>
      </c>
      <c r="S62" s="111"/>
      <c r="T62" s="111" t="s">
        <v>29</v>
      </c>
      <c r="U62" s="114">
        <v>0.7137737961926092</v>
      </c>
      <c r="V62" s="115" t="s">
        <v>65</v>
      </c>
      <c r="W62" s="116" t="s">
        <v>71</v>
      </c>
      <c r="X62" s="116"/>
      <c r="Y62" s="116"/>
      <c r="Z62" s="116"/>
      <c r="AA62" s="108"/>
      <c r="AB62" s="108" t="s">
        <v>65</v>
      </c>
      <c r="AC62" s="108" t="s">
        <v>65</v>
      </c>
      <c r="AD62" s="116"/>
      <c r="AE62" s="117"/>
      <c r="AF62" s="118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19" t="s">
        <v>65</v>
      </c>
    </row>
    <row r="63" spans="1:46" s="35" customFormat="1" ht="12.75" customHeight="1">
      <c r="A63" s="36">
        <f>IF(SUM(A59:A62)&gt;0,1000,"")</f>
        <v>1000</v>
      </c>
      <c r="B63" s="18"/>
      <c r="C63" s="18"/>
      <c r="D63" s="25" t="s">
        <v>55</v>
      </c>
      <c r="E63" s="25" t="s">
        <v>56</v>
      </c>
      <c r="F63" s="10"/>
      <c r="G63" s="29">
        <v>13799</v>
      </c>
      <c r="H63" s="29">
        <v>9490</v>
      </c>
      <c r="I63" s="28">
        <v>0.060981283139143305</v>
      </c>
      <c r="J63" s="29">
        <v>3999.5</v>
      </c>
      <c r="K63" s="29">
        <v>3103.5</v>
      </c>
      <c r="L63" s="29"/>
      <c r="M63" s="29" t="s">
        <v>29</v>
      </c>
      <c r="N63" s="30">
        <v>0.0379</v>
      </c>
      <c r="O63" s="29">
        <v>330.00000366666666</v>
      </c>
      <c r="P63" s="29">
        <v>100.33333333333333</v>
      </c>
      <c r="Q63" s="29">
        <v>48</v>
      </c>
      <c r="R63" s="29">
        <v>10000</v>
      </c>
      <c r="S63" s="29">
        <v>6191</v>
      </c>
      <c r="T63" s="29">
        <v>12002.0000055</v>
      </c>
      <c r="U63" s="19" t="s">
        <v>29</v>
      </c>
      <c r="V63" s="20"/>
      <c r="W63" s="20"/>
      <c r="X63" s="20"/>
      <c r="Y63" s="19"/>
      <c r="Z63" s="19"/>
      <c r="AA63" s="19"/>
      <c r="AB63" s="20"/>
      <c r="AC63" s="15"/>
      <c r="AD63" s="15"/>
      <c r="AE63" s="15"/>
      <c r="AF63" s="21" t="s">
        <v>65</v>
      </c>
      <c r="AG63" s="22" t="s">
        <v>65</v>
      </c>
      <c r="AH63" s="22" t="s">
        <v>29</v>
      </c>
      <c r="AI63" s="22" t="s">
        <v>29</v>
      </c>
      <c r="AJ63" s="22" t="s">
        <v>29</v>
      </c>
      <c r="AK63" s="22" t="s">
        <v>29</v>
      </c>
      <c r="AL63" s="22" t="s">
        <v>65</v>
      </c>
      <c r="AM63" s="22" t="s">
        <v>29</v>
      </c>
      <c r="AN63" s="22" t="s">
        <v>29</v>
      </c>
      <c r="AO63" s="22" t="s">
        <v>29</v>
      </c>
      <c r="AP63" s="22" t="s">
        <v>29</v>
      </c>
      <c r="AQ63" s="22" t="s">
        <v>29</v>
      </c>
      <c r="AR63" s="22" t="s">
        <v>29</v>
      </c>
      <c r="AS63" s="22" t="s">
        <v>29</v>
      </c>
      <c r="AT63" s="23" t="s">
        <v>65</v>
      </c>
    </row>
    <row r="64" spans="1:46" s="35" customFormat="1" ht="12.75" customHeight="1">
      <c r="A64" s="36">
        <f>IF(SUM(A59:A62)&gt;0,2000,"")</f>
        <v>2000</v>
      </c>
      <c r="B64" s="18"/>
      <c r="C64" s="18"/>
      <c r="D64" s="11"/>
      <c r="F64" s="7"/>
      <c r="G64" s="15" t="s">
        <v>29</v>
      </c>
      <c r="H64" s="15"/>
      <c r="I64" s="16" t="s">
        <v>29</v>
      </c>
      <c r="J64" s="15" t="s">
        <v>29</v>
      </c>
      <c r="K64" s="15" t="s">
        <v>29</v>
      </c>
      <c r="L64" s="15"/>
      <c r="T64" s="35" t="s">
        <v>29</v>
      </c>
      <c r="U64" s="13" t="s">
        <v>29</v>
      </c>
      <c r="V64" s="14"/>
      <c r="W64" s="14"/>
      <c r="X64" s="14"/>
      <c r="Y64" s="13"/>
      <c r="Z64" s="13"/>
      <c r="AA64" s="13"/>
      <c r="AB64" s="14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spans="1:46" s="35" customFormat="1" ht="12.75" customHeight="1">
      <c r="A65" s="36">
        <f>IF(SUM(A59:A62)&gt;0,2001,"")</f>
        <v>2001</v>
      </c>
      <c r="B65" s="18"/>
      <c r="C65" s="18"/>
      <c r="D65" s="11"/>
      <c r="F65" s="17"/>
      <c r="G65" s="16" t="s">
        <v>29</v>
      </c>
      <c r="H65" s="13"/>
      <c r="I65" s="16" t="s">
        <v>29</v>
      </c>
      <c r="J65" s="24" t="s">
        <v>29</v>
      </c>
      <c r="K65" s="12" t="s">
        <v>29</v>
      </c>
      <c r="L65" s="12"/>
      <c r="M65" s="6"/>
      <c r="N65" s="6"/>
      <c r="O65" s="6"/>
      <c r="P65" s="13"/>
      <c r="Q65" s="13"/>
      <c r="R65" s="13"/>
      <c r="S65" s="16"/>
      <c r="T65" s="16" t="s">
        <v>29</v>
      </c>
      <c r="U65" s="13" t="s">
        <v>29</v>
      </c>
      <c r="V65" s="14"/>
      <c r="W65" s="14"/>
      <c r="X65" s="14"/>
      <c r="Y65" s="13"/>
      <c r="Z65" s="13"/>
      <c r="AA65" s="13"/>
      <c r="AB65" s="14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</row>
    <row r="66" spans="1:46" s="134" customFormat="1" ht="12.75">
      <c r="A66" s="101">
        <v>7</v>
      </c>
      <c r="B66" s="102" t="str">
        <f>HYPERLINK("Haendler\"&amp;A66&amp;".jpg",""&amp;A66)</f>
        <v>7</v>
      </c>
      <c r="C66" s="102" t="str">
        <f>HYPERLINK("http://www.diekommunikationsfabrik.de\2020\08_August\Haendler\"&amp;B66&amp;".jpg",""&amp;B66)</f>
        <v>7</v>
      </c>
      <c r="D66" s="120" t="s">
        <v>57</v>
      </c>
      <c r="E66" s="121" t="s">
        <v>58</v>
      </c>
      <c r="F66" s="106"/>
      <c r="G66" s="107">
        <v>15753</v>
      </c>
      <c r="H66" s="109"/>
      <c r="I66" s="110" t="s">
        <v>29</v>
      </c>
      <c r="J66" s="111" t="s">
        <v>29</v>
      </c>
      <c r="K66" s="111">
        <v>2073</v>
      </c>
      <c r="L66" s="111"/>
      <c r="M66" s="112" t="s">
        <v>68</v>
      </c>
      <c r="N66" s="113"/>
      <c r="O66" s="111">
        <v>0.0001</v>
      </c>
      <c r="P66" s="109">
        <v>135.5</v>
      </c>
      <c r="Q66" s="111">
        <v>48</v>
      </c>
      <c r="R66" s="111">
        <v>10000</v>
      </c>
      <c r="S66" s="111"/>
      <c r="T66" s="111" t="s">
        <v>29</v>
      </c>
      <c r="U66" s="114">
        <v>0.5674381417930301</v>
      </c>
      <c r="V66" s="115"/>
      <c r="W66" s="116"/>
      <c r="X66" s="116"/>
      <c r="Y66" s="116"/>
      <c r="Z66" s="116"/>
      <c r="AA66" s="108" t="s">
        <v>65</v>
      </c>
      <c r="AB66" s="108" t="s">
        <v>65</v>
      </c>
      <c r="AC66" s="108" t="s">
        <v>65</v>
      </c>
      <c r="AD66" s="116"/>
      <c r="AE66" s="117"/>
      <c r="AF66" s="118"/>
      <c r="AG66" s="103"/>
      <c r="AH66" s="103" t="s">
        <v>65</v>
      </c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19"/>
    </row>
    <row r="67" spans="1:46" s="35" customFormat="1" ht="12.75" customHeight="1">
      <c r="A67" s="36">
        <f>IF(SUM(A66:A66)&gt;0,1000,"")</f>
        <v>1000</v>
      </c>
      <c r="B67" s="18"/>
      <c r="C67" s="18"/>
      <c r="D67" s="25" t="s">
        <v>57</v>
      </c>
      <c r="E67" s="25" t="s">
        <v>58</v>
      </c>
      <c r="F67" s="10"/>
      <c r="G67" s="29">
        <v>15753</v>
      </c>
      <c r="H67" s="29" t="s">
        <v>29</v>
      </c>
      <c r="I67" s="28" t="s">
        <v>29</v>
      </c>
      <c r="J67" s="29" t="s">
        <v>29</v>
      </c>
      <c r="K67" s="29">
        <v>2073</v>
      </c>
      <c r="L67" s="29"/>
      <c r="M67" s="29" t="s">
        <v>29</v>
      </c>
      <c r="N67" s="30" t="s">
        <v>29</v>
      </c>
      <c r="O67" s="29">
        <v>0.0001</v>
      </c>
      <c r="P67" s="29">
        <v>135.5</v>
      </c>
      <c r="Q67" s="29">
        <v>48</v>
      </c>
      <c r="R67" s="29">
        <v>10000</v>
      </c>
      <c r="S67" s="29" t="s">
        <v>29</v>
      </c>
      <c r="T67" s="29" t="s">
        <v>29</v>
      </c>
      <c r="U67" s="19" t="s">
        <v>29</v>
      </c>
      <c r="V67" s="20"/>
      <c r="W67" s="20"/>
      <c r="X67" s="20"/>
      <c r="Y67" s="19"/>
      <c r="Z67" s="19"/>
      <c r="AA67" s="19"/>
      <c r="AB67" s="20"/>
      <c r="AC67" s="15"/>
      <c r="AD67" s="15"/>
      <c r="AE67" s="15"/>
      <c r="AF67" s="21" t="s">
        <v>29</v>
      </c>
      <c r="AG67" s="22" t="s">
        <v>29</v>
      </c>
      <c r="AH67" s="22" t="s">
        <v>65</v>
      </c>
      <c r="AI67" s="22" t="s">
        <v>29</v>
      </c>
      <c r="AJ67" s="22" t="s">
        <v>29</v>
      </c>
      <c r="AK67" s="22" t="s">
        <v>29</v>
      </c>
      <c r="AL67" s="22" t="s">
        <v>29</v>
      </c>
      <c r="AM67" s="22" t="s">
        <v>29</v>
      </c>
      <c r="AN67" s="22" t="s">
        <v>29</v>
      </c>
      <c r="AO67" s="22" t="s">
        <v>29</v>
      </c>
      <c r="AP67" s="22" t="s">
        <v>29</v>
      </c>
      <c r="AQ67" s="22" t="s">
        <v>29</v>
      </c>
      <c r="AR67" s="22" t="s">
        <v>29</v>
      </c>
      <c r="AS67" s="22" t="s">
        <v>29</v>
      </c>
      <c r="AT67" s="23" t="s">
        <v>29</v>
      </c>
    </row>
    <row r="68" spans="1:46" s="35" customFormat="1" ht="12.75" customHeight="1">
      <c r="A68" s="36">
        <f>IF(SUM(A66:A66)&gt;0,2000,"")</f>
        <v>2000</v>
      </c>
      <c r="B68" s="18"/>
      <c r="C68" s="18"/>
      <c r="D68" s="11"/>
      <c r="F68" s="7"/>
      <c r="G68" s="15" t="s">
        <v>29</v>
      </c>
      <c r="H68" s="15"/>
      <c r="I68" s="16" t="s">
        <v>29</v>
      </c>
      <c r="J68" s="15" t="s">
        <v>29</v>
      </c>
      <c r="K68" s="15" t="s">
        <v>29</v>
      </c>
      <c r="L68" s="15"/>
      <c r="T68" s="35" t="s">
        <v>29</v>
      </c>
      <c r="U68" s="13" t="s">
        <v>29</v>
      </c>
      <c r="V68" s="14"/>
      <c r="W68" s="14"/>
      <c r="X68" s="14"/>
      <c r="Y68" s="13"/>
      <c r="Z68" s="13"/>
      <c r="AA68" s="13"/>
      <c r="AB68" s="14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</row>
    <row r="69" spans="1:46" s="35" customFormat="1" ht="12.75" customHeight="1">
      <c r="A69" s="36">
        <f>IF(SUM(A66:A66)&gt;0,2001,"")</f>
        <v>2001</v>
      </c>
      <c r="B69" s="18"/>
      <c r="C69" s="18"/>
      <c r="D69" s="11"/>
      <c r="F69" s="17"/>
      <c r="G69" s="16" t="s">
        <v>29</v>
      </c>
      <c r="H69" s="13"/>
      <c r="I69" s="16" t="s">
        <v>29</v>
      </c>
      <c r="J69" s="24" t="s">
        <v>29</v>
      </c>
      <c r="K69" s="12" t="s">
        <v>29</v>
      </c>
      <c r="L69" s="12"/>
      <c r="M69" s="6"/>
      <c r="N69" s="6"/>
      <c r="O69" s="6"/>
      <c r="P69" s="13"/>
      <c r="Q69" s="13"/>
      <c r="R69" s="13"/>
      <c r="S69" s="16"/>
      <c r="T69" s="16" t="s">
        <v>29</v>
      </c>
      <c r="U69" s="13" t="s">
        <v>29</v>
      </c>
      <c r="V69" s="14"/>
      <c r="W69" s="14"/>
      <c r="X69" s="14"/>
      <c r="Y69" s="13"/>
      <c r="Z69" s="13"/>
      <c r="AA69" s="13"/>
      <c r="AB69" s="14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ht="12.75">
      <c r="A70" s="124"/>
      <c r="B70" s="100"/>
      <c r="C70" s="100"/>
      <c r="D70" s="125"/>
      <c r="E70" s="125"/>
      <c r="G70" s="126">
        <v>14053.866666666667</v>
      </c>
      <c r="H70" s="126">
        <v>10434.990052600002</v>
      </c>
      <c r="I70" s="127">
        <v>0.15346322800606654</v>
      </c>
      <c r="J70" s="126">
        <v>3420.8099474</v>
      </c>
      <c r="K70" s="126">
        <v>2243.9375</v>
      </c>
      <c r="L70" s="126"/>
      <c r="M70" s="126"/>
      <c r="N70" s="128">
        <v>0.038566666666666666</v>
      </c>
      <c r="O70" s="126">
        <v>280.15001155000004</v>
      </c>
      <c r="P70" s="126">
        <v>88.025</v>
      </c>
      <c r="Q70" s="126">
        <v>42</v>
      </c>
      <c r="R70" s="126">
        <v>10000</v>
      </c>
      <c r="S70" s="126">
        <v>5537.333333333333</v>
      </c>
      <c r="T70" s="126">
        <v>11292.333336999998</v>
      </c>
      <c r="U70" s="127">
        <v>0.6904061653417344</v>
      </c>
      <c r="V70" s="129"/>
      <c r="W70" s="129"/>
      <c r="X70" s="129"/>
      <c r="Y70" s="129"/>
      <c r="Z70" s="129"/>
      <c r="AA70" s="129"/>
      <c r="AB70" s="129"/>
      <c r="AC70" s="129"/>
      <c r="AD70" s="130"/>
      <c r="AE70" s="130"/>
      <c r="AF70" s="129"/>
      <c r="AG70" s="131"/>
      <c r="AH70" s="129"/>
      <c r="AI70" s="129"/>
      <c r="AJ70" s="129"/>
      <c r="AK70" s="129"/>
      <c r="AL70" s="129"/>
      <c r="AM70" s="131"/>
      <c r="AN70" s="131"/>
      <c r="AO70" s="129"/>
      <c r="AP70" s="129"/>
      <c r="AQ70" s="129"/>
      <c r="AR70" s="131"/>
      <c r="AS70" s="129"/>
      <c r="AT70" s="129"/>
    </row>
    <row r="71" spans="1:46" s="9" customFormat="1" ht="12.75">
      <c r="A71" s="37"/>
      <c r="B71" s="37"/>
      <c r="C71" s="37"/>
      <c r="D71" s="51"/>
      <c r="E71" s="42"/>
      <c r="F71" s="51"/>
      <c r="G71" s="6"/>
      <c r="I71" s="33"/>
      <c r="J71" s="8"/>
      <c r="K71" s="8"/>
      <c r="L71" s="8"/>
      <c r="M71" s="4"/>
      <c r="N71" s="1"/>
      <c r="P71" s="3"/>
      <c r="Q71" s="3"/>
      <c r="R71" s="3"/>
      <c r="S71" s="3"/>
      <c r="T71" s="3"/>
      <c r="U71" s="75"/>
      <c r="V71" s="3"/>
      <c r="W71" s="98"/>
      <c r="X71" s="98"/>
      <c r="Y71" s="98"/>
      <c r="Z71" s="98"/>
      <c r="AA71" s="3"/>
      <c r="AB71" s="3"/>
      <c r="AC71" s="3"/>
      <c r="AD71" s="48"/>
      <c r="AE71" s="48"/>
      <c r="AF71" s="56"/>
      <c r="AG71" s="56"/>
      <c r="AH71" s="56"/>
      <c r="AI71" s="56"/>
      <c r="AJ71" s="56"/>
      <c r="AK71" s="56"/>
      <c r="AL71" s="57"/>
      <c r="AM71" s="57"/>
      <c r="AN71" s="57"/>
      <c r="AO71" s="57"/>
      <c r="AP71" s="57"/>
      <c r="AQ71" s="57"/>
      <c r="AR71" s="57"/>
      <c r="AS71" s="57"/>
      <c r="AT71" s="57"/>
    </row>
    <row r="72" spans="1:46" s="9" customFormat="1" ht="12.75">
      <c r="A72" s="37"/>
      <c r="B72" s="37"/>
      <c r="C72" s="37"/>
      <c r="D72" s="51"/>
      <c r="E72" s="42"/>
      <c r="F72" s="51"/>
      <c r="G72" s="6"/>
      <c r="I72" s="33"/>
      <c r="J72" s="8"/>
      <c r="K72" s="8"/>
      <c r="L72" s="8"/>
      <c r="M72" s="4"/>
      <c r="N72" s="1"/>
      <c r="P72" s="3"/>
      <c r="Q72" s="3"/>
      <c r="R72" s="3"/>
      <c r="S72" s="3"/>
      <c r="T72" s="3"/>
      <c r="U72" s="75"/>
      <c r="V72" s="3"/>
      <c r="W72" s="98"/>
      <c r="X72" s="98"/>
      <c r="Y72" s="98"/>
      <c r="Z72" s="98"/>
      <c r="AA72" s="3"/>
      <c r="AB72" s="3"/>
      <c r="AC72" s="3"/>
      <c r="AD72" s="48"/>
      <c r="AE72" s="48"/>
      <c r="AF72" s="56"/>
      <c r="AG72" s="56"/>
      <c r="AH72" s="56"/>
      <c r="AI72" s="56"/>
      <c r="AJ72" s="56"/>
      <c r="AK72" s="56"/>
      <c r="AL72" s="57"/>
      <c r="AM72" s="57"/>
      <c r="AN72" s="57"/>
      <c r="AO72" s="57"/>
      <c r="AP72" s="57"/>
      <c r="AQ72" s="57"/>
      <c r="AR72" s="57"/>
      <c r="AS72" s="57"/>
      <c r="AT72" s="57"/>
    </row>
    <row r="73" spans="1:46" s="9" customFormat="1" ht="12.75">
      <c r="A73" s="37"/>
      <c r="B73" s="37"/>
      <c r="C73" s="37"/>
      <c r="D73" s="51"/>
      <c r="E73" s="42"/>
      <c r="F73" s="51"/>
      <c r="G73" s="6"/>
      <c r="I73" s="33"/>
      <c r="J73" s="8"/>
      <c r="K73" s="8"/>
      <c r="L73" s="8"/>
      <c r="M73" s="4"/>
      <c r="N73" s="1"/>
      <c r="P73" s="3"/>
      <c r="Q73" s="3"/>
      <c r="R73" s="3"/>
      <c r="S73" s="3"/>
      <c r="T73" s="3"/>
      <c r="U73" s="75"/>
      <c r="V73" s="3"/>
      <c r="W73" s="98"/>
      <c r="X73" s="98"/>
      <c r="Y73" s="98"/>
      <c r="Z73" s="98"/>
      <c r="AA73" s="3"/>
      <c r="AB73" s="3"/>
      <c r="AC73" s="3"/>
      <c r="AD73" s="48"/>
      <c r="AE73" s="48"/>
      <c r="AF73" s="56"/>
      <c r="AG73" s="56"/>
      <c r="AH73" s="56"/>
      <c r="AI73" s="56"/>
      <c r="AJ73" s="56"/>
      <c r="AK73" s="56"/>
      <c r="AL73" s="57"/>
      <c r="AM73" s="57"/>
      <c r="AN73" s="57"/>
      <c r="AO73" s="57"/>
      <c r="AP73" s="57"/>
      <c r="AQ73" s="57"/>
      <c r="AR73" s="57"/>
      <c r="AS73" s="57"/>
      <c r="AT73" s="57"/>
    </row>
    <row r="74" spans="1:46" s="9" customFormat="1" ht="12.75">
      <c r="A74" s="37"/>
      <c r="B74" s="37"/>
      <c r="C74" s="37"/>
      <c r="D74" s="51"/>
      <c r="E74" s="42"/>
      <c r="F74" s="51"/>
      <c r="G74" s="6"/>
      <c r="I74" s="33"/>
      <c r="J74" s="8"/>
      <c r="K74" s="8"/>
      <c r="L74" s="8"/>
      <c r="M74" s="4"/>
      <c r="N74" s="1"/>
      <c r="P74" s="3"/>
      <c r="Q74" s="3"/>
      <c r="R74" s="3"/>
      <c r="S74" s="3"/>
      <c r="T74" s="3"/>
      <c r="U74" s="75"/>
      <c r="V74" s="3"/>
      <c r="W74" s="98"/>
      <c r="X74" s="98"/>
      <c r="Y74" s="98"/>
      <c r="Z74" s="98"/>
      <c r="AA74" s="3"/>
      <c r="AB74" s="3"/>
      <c r="AC74" s="3"/>
      <c r="AD74" s="48"/>
      <c r="AE74" s="48"/>
      <c r="AF74" s="56"/>
      <c r="AG74" s="56"/>
      <c r="AH74" s="56"/>
      <c r="AI74" s="56"/>
      <c r="AJ74" s="56"/>
      <c r="AK74" s="56"/>
      <c r="AL74" s="57"/>
      <c r="AM74" s="57"/>
      <c r="AN74" s="57"/>
      <c r="AO74" s="57"/>
      <c r="AP74" s="57"/>
      <c r="AQ74" s="57"/>
      <c r="AR74" s="57"/>
      <c r="AS74" s="57"/>
      <c r="AT74" s="57"/>
    </row>
  </sheetData>
  <sheetProtection/>
  <mergeCells count="31">
    <mergeCell ref="AT3:AT4"/>
    <mergeCell ref="K3:K5"/>
    <mergeCell ref="AI3:AI4"/>
    <mergeCell ref="AQ3:AQ4"/>
    <mergeCell ref="AF5:AT5"/>
    <mergeCell ref="G3:G5"/>
    <mergeCell ref="H3:H5"/>
    <mergeCell ref="I3:I5"/>
    <mergeCell ref="J3:J5"/>
    <mergeCell ref="AR3:AR4"/>
    <mergeCell ref="AS3:AS4"/>
    <mergeCell ref="AP3:AP4"/>
    <mergeCell ref="AJ3:AJ4"/>
    <mergeCell ref="AK3:AK4"/>
    <mergeCell ref="AN3:AN4"/>
    <mergeCell ref="AO3:AO4"/>
    <mergeCell ref="L3:L5"/>
    <mergeCell ref="S4:T4"/>
    <mergeCell ref="V3:AD3"/>
    <mergeCell ref="AE3:AE5"/>
    <mergeCell ref="AH3:AH4"/>
    <mergeCell ref="A3:A5"/>
    <mergeCell ref="B3:B5"/>
    <mergeCell ref="C3:C5"/>
    <mergeCell ref="AM3:AM4"/>
    <mergeCell ref="D3:D5"/>
    <mergeCell ref="E3:E5"/>
    <mergeCell ref="F3:F5"/>
    <mergeCell ref="AF3:AF4"/>
    <mergeCell ref="AG3:AG4"/>
    <mergeCell ref="AL3:AL4"/>
  </mergeCells>
  <printOptions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26" r:id="rId1"/>
  <headerFooter alignWithMargins="0">
    <oddFooter>&amp;C© Die KommUNIKATionsfabrik GmbH&amp;RSeite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 Komunikationsfabrick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Breuer</dc:creator>
  <cp:keywords/>
  <dc:description/>
  <cp:lastModifiedBy>Admin</cp:lastModifiedBy>
  <cp:lastPrinted>2018-08-13T13:30:54Z</cp:lastPrinted>
  <dcterms:created xsi:type="dcterms:W3CDTF">2000-03-12T13:59:00Z</dcterms:created>
  <dcterms:modified xsi:type="dcterms:W3CDTF">2020-09-01T12:08:53Z</dcterms:modified>
  <cp:category/>
  <cp:version/>
  <cp:contentType/>
  <cp:contentStatus/>
</cp:coreProperties>
</file>